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hare\Desktop\"/>
    </mc:Choice>
  </mc:AlternateContent>
  <bookViews>
    <workbookView xWindow="9450" yWindow="-30" windowWidth="15750" windowHeight="11025"/>
  </bookViews>
  <sheets>
    <sheet name="2020총괄" sheetId="3" r:id="rId1"/>
    <sheet name="세출" sheetId="2" r:id="rId2"/>
  </sheets>
  <calcPr calcId="162913"/>
</workbook>
</file>

<file path=xl/calcChain.xml><?xml version="1.0" encoding="utf-8"?>
<calcChain xmlns="http://schemas.openxmlformats.org/spreadsheetml/2006/main">
  <c r="F15" i="2" l="1"/>
  <c r="E8" i="2"/>
  <c r="E22" i="2"/>
  <c r="D22" i="2"/>
  <c r="F33" i="2"/>
  <c r="N49" i="2"/>
  <c r="M24" i="3"/>
  <c r="F24" i="3"/>
  <c r="L19" i="3" l="1"/>
  <c r="K19" i="3"/>
  <c r="E19" i="3"/>
  <c r="D19" i="3"/>
  <c r="M22" i="3"/>
  <c r="F22" i="3"/>
  <c r="M20" i="3"/>
  <c r="F20" i="3"/>
  <c r="L15" i="3"/>
  <c r="E8" i="3"/>
  <c r="D8" i="3"/>
  <c r="F9" i="3"/>
  <c r="F13" i="3"/>
  <c r="F8" i="3" s="1"/>
  <c r="M25" i="3"/>
  <c r="M19" i="3" s="1"/>
  <c r="F25" i="3"/>
  <c r="M23" i="3"/>
  <c r="F23" i="3"/>
  <c r="M21" i="3"/>
  <c r="F21" i="3"/>
  <c r="M18" i="3"/>
  <c r="F18" i="3"/>
  <c r="M17" i="3"/>
  <c r="F17" i="3"/>
  <c r="M16" i="3"/>
  <c r="F16" i="3"/>
  <c r="K15" i="3"/>
  <c r="E15" i="3"/>
  <c r="D15" i="3"/>
  <c r="M13" i="3"/>
  <c r="M11" i="3"/>
  <c r="M9" i="3"/>
  <c r="L8" i="3"/>
  <c r="K8" i="3"/>
  <c r="F19" i="3" l="1"/>
  <c r="F7" i="3" s="1"/>
  <c r="M15" i="3"/>
  <c r="L7" i="3"/>
  <c r="F15" i="3"/>
  <c r="E7" i="3"/>
  <c r="D7" i="3"/>
  <c r="M8" i="3"/>
  <c r="K7" i="3"/>
  <c r="M7" i="3" l="1"/>
  <c r="E7" i="2" l="1"/>
  <c r="D7" i="2"/>
  <c r="E15" i="2"/>
  <c r="D15" i="2"/>
  <c r="N46" i="2" l="1"/>
  <c r="N47" i="2"/>
  <c r="N48" i="2"/>
  <c r="N50" i="2"/>
  <c r="N41" i="2"/>
  <c r="F22" i="2"/>
  <c r="F29" i="2"/>
  <c r="F31" i="2"/>
  <c r="N34" i="2" l="1"/>
  <c r="N33" i="2"/>
  <c r="F25" i="2" l="1"/>
  <c r="F27" i="2"/>
  <c r="F23" i="2"/>
  <c r="L28" i="2" l="1"/>
  <c r="F20" i="2"/>
  <c r="F18" i="2"/>
  <c r="M8" i="2" l="1"/>
  <c r="F9" i="2" l="1"/>
  <c r="N21" i="2"/>
  <c r="N43" i="2"/>
  <c r="N31" i="2"/>
  <c r="N32" i="2"/>
  <c r="N35" i="2"/>
  <c r="M28" i="2"/>
  <c r="M44" i="2"/>
  <c r="N45" i="2"/>
  <c r="N30" i="2"/>
  <c r="N36" i="2"/>
  <c r="N37" i="2"/>
  <c r="N38" i="2"/>
  <c r="N39" i="2"/>
  <c r="N40" i="2"/>
  <c r="N42" i="2"/>
  <c r="N29" i="2"/>
  <c r="N10" i="2"/>
  <c r="N11" i="2"/>
  <c r="N12" i="2"/>
  <c r="N13" i="2"/>
  <c r="N14" i="2"/>
  <c r="N15" i="2"/>
  <c r="N16" i="2"/>
  <c r="N17" i="2"/>
  <c r="N18" i="2"/>
  <c r="N19" i="2"/>
  <c r="N20" i="2"/>
  <c r="N22" i="2"/>
  <c r="N23" i="2"/>
  <c r="N24" i="2"/>
  <c r="N25" i="2"/>
  <c r="N26" i="2"/>
  <c r="N27" i="2"/>
  <c r="N9" i="2"/>
  <c r="L44" i="2"/>
  <c r="F16" i="2"/>
  <c r="F13" i="2"/>
  <c r="F11" i="2"/>
  <c r="L8" i="2"/>
  <c r="N8" i="2" s="1"/>
  <c r="D8" i="2"/>
  <c r="N44" i="2" l="1"/>
  <c r="M7" i="2"/>
  <c r="L7" i="2"/>
  <c r="N28" i="2"/>
  <c r="F8" i="2"/>
  <c r="F7" i="2" s="1"/>
  <c r="N7" i="2" l="1"/>
</calcChain>
</file>

<file path=xl/sharedStrings.xml><?xml version="1.0" encoding="utf-8"?>
<sst xmlns="http://schemas.openxmlformats.org/spreadsheetml/2006/main" count="171" uniqueCount="118">
  <si>
    <t>세 입</t>
  </si>
  <si>
    <t>세 출</t>
  </si>
  <si>
    <t>구분</t>
  </si>
  <si>
    <t>관</t>
  </si>
  <si>
    <t>항</t>
  </si>
  <si>
    <t>목</t>
  </si>
  <si>
    <t>예산액</t>
  </si>
  <si>
    <t>지출액</t>
  </si>
  <si>
    <t>잔액</t>
  </si>
  <si>
    <t>액수</t>
  </si>
  <si>
    <t>인건비</t>
  </si>
  <si>
    <t>기본급</t>
  </si>
  <si>
    <t>운영비</t>
  </si>
  <si>
    <t>사업비</t>
  </si>
  <si>
    <t>지원사업비</t>
  </si>
  <si>
    <t>증감(A-B)</t>
  </si>
  <si>
    <t>Ⅲ. 지원금</t>
    <phoneticPr fontId="1" type="noConversion"/>
  </si>
  <si>
    <t>(단위 : 원)</t>
    <phoneticPr fontId="1" type="noConversion"/>
  </si>
  <si>
    <t>관</t>
    <phoneticPr fontId="1" type="noConversion"/>
  </si>
  <si>
    <t>항</t>
    <phoneticPr fontId="1" type="noConversion"/>
  </si>
  <si>
    <t>목</t>
    <phoneticPr fontId="1" type="noConversion"/>
  </si>
  <si>
    <t>비고</t>
    <phoneticPr fontId="1" type="noConversion"/>
  </si>
  <si>
    <t>세입금액 총합계</t>
    <phoneticPr fontId="1" type="noConversion"/>
  </si>
  <si>
    <t>세출금액 총합계</t>
    <phoneticPr fontId="1" type="noConversion"/>
  </si>
  <si>
    <t>Ⅰ. 운영비 합계</t>
    <phoneticPr fontId="1" type="noConversion"/>
  </si>
  <si>
    <t>Ⅰ. 운영비</t>
    <phoneticPr fontId="1" type="noConversion"/>
  </si>
  <si>
    <t>운영비 합계</t>
    <phoneticPr fontId="1" type="noConversion"/>
  </si>
  <si>
    <t>1. 인건비</t>
    <phoneticPr fontId="1" type="noConversion"/>
  </si>
  <si>
    <t>운영비</t>
    <phoneticPr fontId="1" type="noConversion"/>
  </si>
  <si>
    <t>2. 운영비</t>
    <phoneticPr fontId="1" type="noConversion"/>
  </si>
  <si>
    <t>3. 사업비</t>
    <phoneticPr fontId="1" type="noConversion"/>
  </si>
  <si>
    <t>Ⅱ. 기타보조금</t>
    <phoneticPr fontId="1" type="noConversion"/>
  </si>
  <si>
    <t>2. 코디네이터 인건비</t>
    <phoneticPr fontId="1" type="noConversion"/>
  </si>
  <si>
    <t>Ⅲ. 지원금</t>
    <phoneticPr fontId="1" type="noConversion"/>
  </si>
  <si>
    <t>사업비</t>
    <phoneticPr fontId="1" type="noConversion"/>
  </si>
  <si>
    <t>자원봉사활동홍보사업</t>
    <phoneticPr fontId="1" type="noConversion"/>
  </si>
  <si>
    <t>합계</t>
    <phoneticPr fontId="1" type="noConversion"/>
  </si>
  <si>
    <t>1. 자원봉사자보험료</t>
    <phoneticPr fontId="1" type="noConversion"/>
  </si>
  <si>
    <t>2. 코디네이터인건비</t>
    <phoneticPr fontId="1" type="noConversion"/>
  </si>
  <si>
    <t>코디네이터
인건비</t>
    <phoneticPr fontId="1" type="noConversion"/>
  </si>
  <si>
    <t>3. 인센티브</t>
    <phoneticPr fontId="1" type="noConversion"/>
  </si>
  <si>
    <t>합계</t>
    <phoneticPr fontId="1" type="noConversion"/>
  </si>
  <si>
    <t>홍천군자원봉사센터</t>
    <phoneticPr fontId="1" type="noConversion"/>
  </si>
  <si>
    <t>자원봉사자 
보험료지원</t>
    <phoneticPr fontId="1" type="noConversion"/>
  </si>
  <si>
    <t>자원봉사자 보험료</t>
    <phoneticPr fontId="1" type="noConversion"/>
  </si>
  <si>
    <t>사업비</t>
    <phoneticPr fontId="1" type="noConversion"/>
  </si>
  <si>
    <t>기본급</t>
    <phoneticPr fontId="1" type="noConversion"/>
  </si>
  <si>
    <t>퇴직적립금</t>
    <phoneticPr fontId="1" type="noConversion"/>
  </si>
  <si>
    <t>복지포인트</t>
    <phoneticPr fontId="1" type="noConversion"/>
  </si>
  <si>
    <t xml:space="preserve">  3. 인센티브지원</t>
    <phoneticPr fontId="1" type="noConversion"/>
  </si>
  <si>
    <t>사회보험부담비용</t>
    <phoneticPr fontId="1" type="noConversion"/>
  </si>
  <si>
    <t>상여금</t>
    <phoneticPr fontId="1" type="noConversion"/>
  </si>
  <si>
    <t>수당</t>
    <phoneticPr fontId="1" type="noConversion"/>
  </si>
  <si>
    <t>퇴직적립금</t>
    <phoneticPr fontId="1" type="noConversion"/>
  </si>
  <si>
    <t>공공요금</t>
    <phoneticPr fontId="1" type="noConversion"/>
  </si>
  <si>
    <t>기관운영비</t>
    <phoneticPr fontId="1" type="noConversion"/>
  </si>
  <si>
    <t>복리후생비</t>
    <phoneticPr fontId="1" type="noConversion"/>
  </si>
  <si>
    <t>여비</t>
    <phoneticPr fontId="1" type="noConversion"/>
  </si>
  <si>
    <t>일반수용비</t>
    <phoneticPr fontId="1" type="noConversion"/>
  </si>
  <si>
    <t>제세공과금</t>
    <phoneticPr fontId="1" type="noConversion"/>
  </si>
  <si>
    <t>직무수행경비</t>
    <phoneticPr fontId="1" type="noConversion"/>
  </si>
  <si>
    <t>직책보조비</t>
    <phoneticPr fontId="1" type="noConversion"/>
  </si>
  <si>
    <t>차량비</t>
    <phoneticPr fontId="1" type="noConversion"/>
  </si>
  <si>
    <t>행사실비보상금</t>
    <phoneticPr fontId="1" type="noConversion"/>
  </si>
  <si>
    <t>자원봉사자교육사업</t>
    <phoneticPr fontId="1" type="noConversion"/>
  </si>
  <si>
    <t>자원봉사활동지원
활성화사업</t>
    <phoneticPr fontId="1" type="noConversion"/>
  </si>
  <si>
    <t>자원봉사활동프로그램사업</t>
    <phoneticPr fontId="1" type="noConversion"/>
  </si>
  <si>
    <t>사회보험부담비용</t>
    <phoneticPr fontId="1" type="noConversion"/>
  </si>
  <si>
    <t>상여금</t>
    <phoneticPr fontId="1" type="noConversion"/>
  </si>
  <si>
    <t>수당</t>
    <phoneticPr fontId="1" type="noConversion"/>
  </si>
  <si>
    <t>무료주차권지원사업</t>
    <phoneticPr fontId="1" type="noConversion"/>
  </si>
  <si>
    <t>자원봉사관리자교육</t>
    <phoneticPr fontId="1" type="noConversion"/>
  </si>
  <si>
    <t>청소년자원봉사동아리지원</t>
    <phoneticPr fontId="1" type="noConversion"/>
  </si>
  <si>
    <t>통합자원봉사단운영사업</t>
    <phoneticPr fontId="1" type="noConversion"/>
  </si>
  <si>
    <t>2020년 홍천군자원봉사센터 결산서</t>
    <phoneticPr fontId="1" type="noConversion"/>
  </si>
  <si>
    <t>2020년
예산(A)</t>
    <phoneticPr fontId="1" type="noConversion"/>
  </si>
  <si>
    <t>2020년
결산(B)</t>
    <phoneticPr fontId="1" type="noConversion"/>
  </si>
  <si>
    <t xml:space="preserve">  1. 안심 마스크 제작 사업 운영비</t>
    <phoneticPr fontId="1" type="noConversion"/>
  </si>
  <si>
    <t xml:space="preserve">  2. 가족봉사단 사업비</t>
    <phoneticPr fontId="1" type="noConversion"/>
  </si>
  <si>
    <t xml:space="preserve">  3. 초등학생 자원봉사 꿈나무</t>
    <phoneticPr fontId="1" type="noConversion"/>
  </si>
  <si>
    <t xml:space="preserve">  4. 코로나19 방역 사업비</t>
    <phoneticPr fontId="1" type="noConversion"/>
  </si>
  <si>
    <t xml:space="preserve">  5. 사회적 거리두기 캠페인 사업</t>
    <phoneticPr fontId="1" type="noConversion"/>
  </si>
  <si>
    <t>안녕캠페인사업</t>
    <phoneticPr fontId="1" type="noConversion"/>
  </si>
  <si>
    <t>우수자원봉사자선진지견학</t>
    <phoneticPr fontId="1" type="noConversion"/>
  </si>
  <si>
    <t>자원봉사수요처간담회</t>
    <phoneticPr fontId="1" type="noConversion"/>
  </si>
  <si>
    <t>자원봉사신규단체지원</t>
    <phoneticPr fontId="1" type="noConversion"/>
  </si>
  <si>
    <t>1. 안심마스크제작사업
   운영비</t>
    <phoneticPr fontId="1" type="noConversion"/>
  </si>
  <si>
    <t>2. 가족봉사단 사업비</t>
    <phoneticPr fontId="1" type="noConversion"/>
  </si>
  <si>
    <t>3. 초등학생 자원봉사
   꿈나무</t>
    <phoneticPr fontId="1" type="noConversion"/>
  </si>
  <si>
    <t>4. 코로나 19 방역
   사업비</t>
    <phoneticPr fontId="1" type="noConversion"/>
  </si>
  <si>
    <t>5. 사회적거리두기 
   캠페인 사업</t>
    <phoneticPr fontId="1" type="noConversion"/>
  </si>
  <si>
    <t>안심마스크제작사업</t>
    <phoneticPr fontId="1" type="noConversion"/>
  </si>
  <si>
    <t>가족봉사단 사업비</t>
  </si>
  <si>
    <t>초등학생 자원봉사 꿈나무</t>
    <phoneticPr fontId="1" type="noConversion"/>
  </si>
  <si>
    <t>코로나 19 방역 사업비</t>
    <phoneticPr fontId="1" type="noConversion"/>
  </si>
  <si>
    <t>사회적거리두기 캠페인 사업</t>
    <phoneticPr fontId="1" type="noConversion"/>
  </si>
  <si>
    <r>
      <t>1. 세입</t>
    </r>
    <r>
      <rPr>
        <b/>
        <sz val="11"/>
        <color indexed="8"/>
        <rFont val="맑은 고딕"/>
        <family val="3"/>
        <charset val="129"/>
      </rPr>
      <t>∙</t>
    </r>
    <r>
      <rPr>
        <b/>
        <sz val="11"/>
        <color indexed="8"/>
        <rFont val="굴림체"/>
        <family val="3"/>
        <charset val="129"/>
      </rPr>
      <t>세출 결산 총괄표</t>
    </r>
    <phoneticPr fontId="1" type="noConversion"/>
  </si>
  <si>
    <t>세 출</t>
    <phoneticPr fontId="1" type="noConversion"/>
  </si>
  <si>
    <t>증감(A-B)</t>
    <phoneticPr fontId="1" type="noConversion"/>
  </si>
  <si>
    <t>금액</t>
    <phoneticPr fontId="1" type="noConversion"/>
  </si>
  <si>
    <t>Ⅰ.보조금 합계</t>
    <phoneticPr fontId="1" type="noConversion"/>
  </si>
  <si>
    <t>Ⅱ. 기타보조금 합계</t>
    <phoneticPr fontId="1" type="noConversion"/>
  </si>
  <si>
    <t>1. 자원봉사자보험가입비</t>
    <phoneticPr fontId="1" type="noConversion"/>
  </si>
  <si>
    <t>3. 인센티브지원</t>
    <phoneticPr fontId="1" type="noConversion"/>
  </si>
  <si>
    <t>Ⅲ. 지원금 합계</t>
    <phoneticPr fontId="1" type="noConversion"/>
  </si>
  <si>
    <t>2. 민간경상사업보조</t>
    <phoneticPr fontId="12" type="noConversion"/>
  </si>
  <si>
    <t>1. 민간단체법정운영보조</t>
    <phoneticPr fontId="12" type="noConversion"/>
  </si>
  <si>
    <t xml:space="preserve">   운영비</t>
    <phoneticPr fontId="1" type="noConversion"/>
  </si>
  <si>
    <t>2. 사업비</t>
    <phoneticPr fontId="1" type="noConversion"/>
  </si>
  <si>
    <t>1. 안심마스크제작</t>
    <phoneticPr fontId="1" type="noConversion"/>
  </si>
  <si>
    <t>2. 가족봉사단</t>
    <phoneticPr fontId="1" type="noConversion"/>
  </si>
  <si>
    <t>3. 초등학생자원봉사꿈나무</t>
    <phoneticPr fontId="1" type="noConversion"/>
  </si>
  <si>
    <t>4. 코로나 방역사업비</t>
    <phoneticPr fontId="1" type="noConversion"/>
  </si>
  <si>
    <t>5. 사회적거리두기캠페인</t>
    <phoneticPr fontId="1" type="noConversion"/>
  </si>
  <si>
    <r>
      <t>2. 세입</t>
    </r>
    <r>
      <rPr>
        <b/>
        <sz val="11"/>
        <color indexed="8"/>
        <rFont val="맑은 고딕"/>
        <family val="3"/>
        <charset val="129"/>
      </rPr>
      <t>∙</t>
    </r>
    <r>
      <rPr>
        <b/>
        <sz val="11"/>
        <color indexed="8"/>
        <rFont val="굴림체"/>
        <family val="3"/>
        <charset val="129"/>
      </rPr>
      <t>세출 세부내역</t>
    </r>
    <phoneticPr fontId="1" type="noConversion"/>
  </si>
  <si>
    <t>6. 농촌집고쳐주기사업</t>
    <phoneticPr fontId="1" type="noConversion"/>
  </si>
  <si>
    <t>6. 농촌집고쳐주기사업</t>
    <phoneticPr fontId="1" type="noConversion"/>
  </si>
  <si>
    <t>농촌집고쳐주기사업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</si>
</sst>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4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theme="1"/>
      <name val="굴림체"/>
      <family val="3"/>
      <charset val="129"/>
    </font>
    <font>
      <sz val="9"/>
      <color rgb="FF000000"/>
      <name val="굴림체"/>
      <family val="3"/>
      <charset val="129"/>
    </font>
    <font>
      <b/>
      <sz val="16"/>
      <color theme="1"/>
      <name val="굴림체"/>
      <family val="3"/>
      <charset val="129"/>
    </font>
    <font>
      <b/>
      <sz val="9"/>
      <color rgb="FF000000"/>
      <name val="굴림체"/>
      <family val="3"/>
      <charset val="129"/>
    </font>
    <font>
      <b/>
      <sz val="9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sz val="8"/>
      <name val="맑은 고딕"/>
      <family val="3"/>
      <charset val="129"/>
      <scheme val="minor"/>
    </font>
    <font>
      <b/>
      <sz val="10"/>
      <color theme="1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3999755851924192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72">
    <xf numFmtId="0" fontId="0" fillId="0" borderId="0" xfId="0">
      <alignment vertical="center"/>
    </xf>
    <xf numFmtId="0" fontId="5" fillId="0" borderId="0" xfId="0" applyFont="1">
      <alignment vertical="center"/>
    </xf>
    <xf numFmtId="3" fontId="5" fillId="0" borderId="0" xfId="0" applyNumberFormat="1" applyFont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3" fontId="6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3" fontId="6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41" fontId="6" fillId="3" borderId="1" xfId="1" applyFont="1" applyFill="1" applyBorder="1" applyAlignment="1">
      <alignment horizontal="right" vertical="center" wrapText="1"/>
    </xf>
    <xf numFmtId="0" fontId="5" fillId="3" borderId="1" xfId="0" applyFont="1" applyFill="1" applyBorder="1">
      <alignment vertical="center"/>
    </xf>
    <xf numFmtId="3" fontId="6" fillId="3" borderId="1" xfId="0" applyNumberFormat="1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horizontal="center" vertical="center"/>
    </xf>
    <xf numFmtId="41" fontId="5" fillId="4" borderId="1" xfId="1" applyFont="1" applyFill="1" applyBorder="1" applyAlignment="1">
      <alignment horizontal="right" vertical="center" wrapText="1"/>
    </xf>
    <xf numFmtId="3" fontId="5" fillId="4" borderId="1" xfId="0" applyNumberFormat="1" applyFont="1" applyFill="1" applyBorder="1" applyAlignment="1">
      <alignment vertical="center" wrapText="1"/>
    </xf>
    <xf numFmtId="3" fontId="8" fillId="4" borderId="1" xfId="0" applyNumberFormat="1" applyFont="1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3" borderId="0" xfId="0" applyFont="1" applyFill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41" fontId="6" fillId="2" borderId="8" xfId="1" applyFont="1" applyFill="1" applyBorder="1" applyAlignment="1">
      <alignment vertical="center" wrapText="1"/>
    </xf>
    <xf numFmtId="41" fontId="6" fillId="2" borderId="10" xfId="1" applyFont="1" applyFill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/>
    </xf>
    <xf numFmtId="41" fontId="5" fillId="4" borderId="15" xfId="1" applyFont="1" applyFill="1" applyBorder="1" applyAlignment="1">
      <alignment horizontal="right" vertical="center" wrapText="1"/>
    </xf>
    <xf numFmtId="3" fontId="5" fillId="4" borderId="15" xfId="0" applyNumberFormat="1" applyFont="1" applyFill="1" applyBorder="1" applyAlignment="1">
      <alignment vertical="center" wrapText="1"/>
    </xf>
    <xf numFmtId="41" fontId="6" fillId="4" borderId="15" xfId="1" applyFont="1" applyFill="1" applyBorder="1" applyAlignment="1">
      <alignment horizontal="right" vertical="center" wrapText="1"/>
    </xf>
    <xf numFmtId="3" fontId="6" fillId="4" borderId="15" xfId="0" applyNumberFormat="1" applyFont="1" applyFill="1" applyBorder="1" applyAlignment="1">
      <alignment horizontal="right" vertical="center" wrapText="1"/>
    </xf>
    <xf numFmtId="0" fontId="5" fillId="2" borderId="0" xfId="0" applyFont="1" applyFill="1">
      <alignment vertical="center"/>
    </xf>
    <xf numFmtId="41" fontId="5" fillId="3" borderId="15" xfId="1" applyFont="1" applyFill="1" applyBorder="1" applyAlignment="1">
      <alignment horizontal="right" vertical="center" wrapText="1"/>
    </xf>
    <xf numFmtId="3" fontId="5" fillId="3" borderId="15" xfId="0" applyNumberFormat="1" applyFont="1" applyFill="1" applyBorder="1" applyAlignment="1">
      <alignment vertical="center" wrapText="1"/>
    </xf>
    <xf numFmtId="41" fontId="6" fillId="3" borderId="15" xfId="1" applyFont="1" applyFill="1" applyBorder="1" applyAlignment="1">
      <alignment horizontal="right" vertical="center" wrapText="1"/>
    </xf>
    <xf numFmtId="0" fontId="5" fillId="3" borderId="15" xfId="0" applyFont="1" applyFill="1" applyBorder="1">
      <alignment vertical="center"/>
    </xf>
    <xf numFmtId="3" fontId="6" fillId="3" borderId="15" xfId="0" applyNumberFormat="1" applyFont="1" applyFill="1" applyBorder="1" applyAlignment="1">
      <alignment horizontal="right" vertical="center" wrapText="1"/>
    </xf>
    <xf numFmtId="41" fontId="6" fillId="2" borderId="16" xfId="1" applyFont="1" applyFill="1" applyBorder="1" applyAlignment="1">
      <alignment horizontal="right" vertical="center" wrapText="1"/>
    </xf>
    <xf numFmtId="3" fontId="6" fillId="2" borderId="16" xfId="0" applyNumberFormat="1" applyFont="1" applyFill="1" applyBorder="1" applyAlignment="1">
      <alignment horizontal="right" vertical="center" wrapText="1"/>
    </xf>
    <xf numFmtId="0" fontId="5" fillId="2" borderId="16" xfId="0" applyFont="1" applyFill="1" applyBorder="1">
      <alignment vertical="center"/>
    </xf>
    <xf numFmtId="41" fontId="6" fillId="2" borderId="20" xfId="1" applyFont="1" applyFill="1" applyBorder="1" applyAlignment="1">
      <alignment horizontal="right" vertical="center" wrapText="1"/>
    </xf>
    <xf numFmtId="3" fontId="6" fillId="2" borderId="20" xfId="0" applyNumberFormat="1" applyFont="1" applyFill="1" applyBorder="1" applyAlignment="1">
      <alignment horizontal="right" vertical="center" wrapText="1"/>
    </xf>
    <xf numFmtId="0" fontId="5" fillId="2" borderId="20" xfId="0" applyFont="1" applyFill="1" applyBorder="1">
      <alignment vertical="center"/>
    </xf>
    <xf numFmtId="41" fontId="6" fillId="2" borderId="19" xfId="1" applyFont="1" applyFill="1" applyBorder="1" applyAlignment="1">
      <alignment horizontal="right" vertical="center" wrapText="1"/>
    </xf>
    <xf numFmtId="41" fontId="6" fillId="2" borderId="21" xfId="1" applyFont="1" applyFill="1" applyBorder="1" applyAlignment="1">
      <alignment horizontal="right" vertical="center" wrapText="1"/>
    </xf>
    <xf numFmtId="3" fontId="6" fillId="2" borderId="19" xfId="0" applyNumberFormat="1" applyFont="1" applyFill="1" applyBorder="1" applyAlignment="1">
      <alignment horizontal="right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5" fillId="0" borderId="16" xfId="0" applyFont="1" applyBorder="1" applyAlignment="1">
      <alignment horizontal="right" vertical="center"/>
    </xf>
    <xf numFmtId="41" fontId="6" fillId="0" borderId="20" xfId="1" applyFont="1" applyBorder="1" applyAlignment="1">
      <alignment horizontal="right" vertical="center" wrapText="1"/>
    </xf>
    <xf numFmtId="3" fontId="6" fillId="0" borderId="20" xfId="0" applyNumberFormat="1" applyFont="1" applyBorder="1" applyAlignment="1">
      <alignment horizontal="right" vertical="center" wrapText="1"/>
    </xf>
    <xf numFmtId="0" fontId="5" fillId="0" borderId="20" xfId="0" applyFont="1" applyBorder="1" applyAlignment="1">
      <alignment horizontal="right" vertical="center"/>
    </xf>
    <xf numFmtId="41" fontId="6" fillId="0" borderId="19" xfId="1" applyFont="1" applyBorder="1" applyAlignment="1">
      <alignment horizontal="right" vertical="center" wrapText="1"/>
    </xf>
    <xf numFmtId="3" fontId="6" fillId="0" borderId="19" xfId="0" applyNumberFormat="1" applyFont="1" applyBorder="1" applyAlignment="1">
      <alignment horizontal="right" vertical="center" wrapText="1"/>
    </xf>
    <xf numFmtId="0" fontId="5" fillId="0" borderId="19" xfId="0" applyFont="1" applyBorder="1" applyAlignment="1">
      <alignment horizontal="right" vertical="center"/>
    </xf>
    <xf numFmtId="41" fontId="6" fillId="0" borderId="21" xfId="1" applyFont="1" applyBorder="1" applyAlignment="1">
      <alignment horizontal="right" vertical="center" wrapText="1"/>
    </xf>
    <xf numFmtId="3" fontId="6" fillId="0" borderId="21" xfId="0" applyNumberFormat="1" applyFont="1" applyBorder="1" applyAlignment="1">
      <alignment horizontal="right" vertical="center" wrapText="1"/>
    </xf>
    <xf numFmtId="0" fontId="5" fillId="0" borderId="21" xfId="0" applyFont="1" applyBorder="1" applyAlignment="1">
      <alignment horizontal="right" vertical="center"/>
    </xf>
    <xf numFmtId="41" fontId="6" fillId="0" borderId="18" xfId="1" applyFont="1" applyBorder="1" applyAlignment="1">
      <alignment horizontal="right" vertical="center" wrapText="1"/>
    </xf>
    <xf numFmtId="3" fontId="6" fillId="0" borderId="18" xfId="0" applyNumberFormat="1" applyFont="1" applyBorder="1" applyAlignment="1">
      <alignment horizontal="right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5" fillId="0" borderId="14" xfId="0" applyFont="1" applyBorder="1" applyAlignment="1">
      <alignment horizontal="right" vertical="center"/>
    </xf>
    <xf numFmtId="0" fontId="8" fillId="2" borderId="15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left" vertical="center" wrapText="1"/>
    </xf>
    <xf numFmtId="0" fontId="6" fillId="2" borderId="15" xfId="0" applyFont="1" applyFill="1" applyBorder="1" applyAlignment="1">
      <alignment horizontal="center" vertical="center" wrapText="1"/>
    </xf>
    <xf numFmtId="41" fontId="6" fillId="0" borderId="15" xfId="1" applyFont="1" applyBorder="1" applyAlignment="1">
      <alignment horizontal="right" vertical="center" wrapText="1"/>
    </xf>
    <xf numFmtId="41" fontId="6" fillId="0" borderId="16" xfId="1" applyFont="1" applyBorder="1" applyAlignment="1">
      <alignment horizontal="right" vertical="center" wrapText="1"/>
    </xf>
    <xf numFmtId="3" fontId="5" fillId="0" borderId="15" xfId="0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left" vertical="center" wrapText="1" indent="1"/>
    </xf>
    <xf numFmtId="0" fontId="6" fillId="0" borderId="18" xfId="0" applyFont="1" applyBorder="1" applyAlignment="1">
      <alignment horizontal="left" vertical="center" wrapText="1" indent="1"/>
    </xf>
    <xf numFmtId="41" fontId="6" fillId="0" borderId="17" xfId="1" applyFont="1" applyBorder="1" applyAlignment="1">
      <alignment horizontal="right" vertical="center" wrapText="1"/>
    </xf>
    <xf numFmtId="41" fontId="6" fillId="0" borderId="18" xfId="1" applyFont="1" applyBorder="1" applyAlignment="1">
      <alignment horizontal="right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6" fillId="0" borderId="15" xfId="0" applyFont="1" applyBorder="1" applyAlignment="1">
      <alignment horizontal="left" vertical="center" wrapText="1" indent="1"/>
    </xf>
    <xf numFmtId="0" fontId="6" fillId="0" borderId="16" xfId="0" applyFont="1" applyBorder="1" applyAlignment="1">
      <alignment horizontal="left" vertical="center" wrapText="1" indent="1"/>
    </xf>
    <xf numFmtId="3" fontId="6" fillId="0" borderId="15" xfId="0" applyNumberFormat="1" applyFont="1" applyBorder="1" applyAlignment="1">
      <alignment horizontal="center" vertical="center" wrapText="1"/>
    </xf>
    <xf numFmtId="0" fontId="6" fillId="0" borderId="19" xfId="0" applyFont="1" applyBorder="1" applyAlignment="1">
      <alignment horizontal="left" vertical="center" wrapText="1" indent="1"/>
    </xf>
    <xf numFmtId="41" fontId="6" fillId="0" borderId="19" xfId="1" applyFont="1" applyBorder="1" applyAlignment="1">
      <alignment horizontal="right" vertical="center" wrapText="1"/>
    </xf>
    <xf numFmtId="0" fontId="5" fillId="0" borderId="19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6" fillId="2" borderId="16" xfId="0" applyFont="1" applyFill="1" applyBorder="1" applyAlignment="1">
      <alignment horizontal="left" vertical="center" wrapText="1" indent="1"/>
    </xf>
    <xf numFmtId="0" fontId="6" fillId="2" borderId="20" xfId="0" applyFont="1" applyFill="1" applyBorder="1" applyAlignment="1">
      <alignment horizontal="left" vertical="center" wrapText="1" indent="1"/>
    </xf>
    <xf numFmtId="0" fontId="6" fillId="2" borderId="19" xfId="0" applyFont="1" applyFill="1" applyBorder="1" applyAlignment="1">
      <alignment horizontal="left" vertical="center" wrapText="1" indent="1"/>
    </xf>
    <xf numFmtId="0" fontId="13" fillId="0" borderId="22" xfId="0" applyFont="1" applyBorder="1" applyAlignment="1">
      <alignment horizontal="right" vertical="center"/>
    </xf>
    <xf numFmtId="0" fontId="5" fillId="0" borderId="23" xfId="0" applyFont="1" applyBorder="1" applyAlignment="1">
      <alignment horizontal="left" vertical="center" indent="1"/>
    </xf>
    <xf numFmtId="0" fontId="5" fillId="0" borderId="22" xfId="0" applyFont="1" applyBorder="1" applyAlignment="1">
      <alignment horizontal="left" vertical="center" indent="1"/>
    </xf>
    <xf numFmtId="0" fontId="5" fillId="0" borderId="25" xfId="0" applyFont="1" applyBorder="1" applyAlignment="1">
      <alignment horizontal="left" vertical="center" indent="1"/>
    </xf>
    <xf numFmtId="0" fontId="5" fillId="0" borderId="0" xfId="0" applyFont="1" applyBorder="1" applyAlignment="1">
      <alignment horizontal="left" vertical="center" indent="1"/>
    </xf>
    <xf numFmtId="0" fontId="5" fillId="0" borderId="27" xfId="0" applyFont="1" applyBorder="1" applyAlignment="1">
      <alignment horizontal="left" vertical="center" indent="1"/>
    </xf>
    <xf numFmtId="0" fontId="5" fillId="0" borderId="6" xfId="0" applyFont="1" applyBorder="1" applyAlignment="1">
      <alignment horizontal="left" vertical="center" indent="1"/>
    </xf>
    <xf numFmtId="0" fontId="6" fillId="0" borderId="25" xfId="0" applyFont="1" applyBorder="1" applyAlignment="1">
      <alignment horizontal="left" vertical="center" wrapText="1" indent="1"/>
    </xf>
    <xf numFmtId="0" fontId="6" fillId="0" borderId="0" xfId="0" applyFont="1" applyBorder="1" applyAlignment="1">
      <alignment horizontal="left" vertical="center" wrapText="1" indent="1"/>
    </xf>
    <xf numFmtId="0" fontId="6" fillId="0" borderId="24" xfId="0" applyFont="1" applyBorder="1" applyAlignment="1">
      <alignment horizontal="left" vertical="center" wrapText="1" indent="1"/>
    </xf>
    <xf numFmtId="0" fontId="6" fillId="0" borderId="14" xfId="0" applyFont="1" applyBorder="1" applyAlignment="1">
      <alignment horizontal="left" vertical="center" wrapText="1" indent="1"/>
    </xf>
    <xf numFmtId="41" fontId="5" fillId="0" borderId="16" xfId="1" applyFont="1" applyBorder="1" applyAlignment="1">
      <alignment horizontal="center" vertical="center"/>
    </xf>
    <xf numFmtId="41" fontId="5" fillId="0" borderId="21" xfId="1" applyFont="1" applyBorder="1" applyAlignment="1">
      <alignment horizontal="center" vertical="center"/>
    </xf>
    <xf numFmtId="41" fontId="5" fillId="0" borderId="26" xfId="1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 wrapText="1" indent="1"/>
    </xf>
    <xf numFmtId="0" fontId="6" fillId="0" borderId="21" xfId="0" applyFont="1" applyBorder="1" applyAlignment="1">
      <alignment horizontal="left" vertical="center" wrapText="1" indent="1"/>
    </xf>
    <xf numFmtId="41" fontId="6" fillId="0" borderId="21" xfId="1" applyFont="1" applyBorder="1" applyAlignment="1">
      <alignment horizontal="center" vertical="center" wrapText="1"/>
    </xf>
    <xf numFmtId="41" fontId="6" fillId="0" borderId="19" xfId="1" applyFont="1" applyBorder="1" applyAlignment="1">
      <alignment horizontal="center" vertical="center" wrapText="1"/>
    </xf>
    <xf numFmtId="41" fontId="6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1" fontId="6" fillId="0" borderId="8" xfId="1" applyFont="1" applyBorder="1" applyAlignment="1">
      <alignment horizontal="right" vertical="center" wrapText="1"/>
    </xf>
    <xf numFmtId="41" fontId="6" fillId="0" borderId="10" xfId="1" applyFont="1" applyBorder="1" applyAlignment="1">
      <alignment horizontal="right" vertical="center" wrapText="1"/>
    </xf>
    <xf numFmtId="41" fontId="0" fillId="0" borderId="8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1" fontId="6" fillId="0" borderId="1" xfId="1" applyFont="1" applyBorder="1" applyAlignment="1">
      <alignment horizontal="right" vertical="center" wrapText="1"/>
    </xf>
    <xf numFmtId="41" fontId="0" fillId="0" borderId="1" xfId="1" applyFont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41" fontId="6" fillId="2" borderId="8" xfId="1" applyFont="1" applyFill="1" applyBorder="1" applyAlignment="1">
      <alignment horizontal="right" vertical="center" wrapText="1"/>
    </xf>
    <xf numFmtId="41" fontId="6" fillId="2" borderId="10" xfId="1" applyFont="1" applyFill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 inden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 indent="1"/>
    </xf>
    <xf numFmtId="41" fontId="6" fillId="2" borderId="1" xfId="1" applyFont="1" applyFill="1" applyBorder="1" applyAlignment="1">
      <alignment horizontal="right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3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6" fillId="2" borderId="8" xfId="0" applyNumberFormat="1" applyFont="1" applyFill="1" applyBorder="1" applyAlignment="1">
      <alignment horizontal="center" vertical="center" wrapText="1"/>
    </xf>
    <xf numFmtId="3" fontId="6" fillId="2" borderId="10" xfId="0" applyNumberFormat="1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right" vertical="center"/>
    </xf>
    <xf numFmtId="0" fontId="6" fillId="4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/>
    </xf>
    <xf numFmtId="0" fontId="8" fillId="4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3" fontId="6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 indent="1"/>
    </xf>
    <xf numFmtId="0" fontId="6" fillId="2" borderId="3" xfId="0" applyFont="1" applyFill="1" applyBorder="1" applyAlignment="1">
      <alignment horizontal="left" vertical="center" wrapText="1" indent="1"/>
    </xf>
    <xf numFmtId="0" fontId="6" fillId="2" borderId="4" xfId="0" applyFont="1" applyFill="1" applyBorder="1" applyAlignment="1">
      <alignment horizontal="left" vertical="center" wrapText="1" indent="1"/>
    </xf>
    <xf numFmtId="0" fontId="6" fillId="2" borderId="5" xfId="0" applyFont="1" applyFill="1" applyBorder="1" applyAlignment="1">
      <alignment horizontal="left" vertical="center" wrapText="1" indent="1"/>
    </xf>
    <xf numFmtId="0" fontId="6" fillId="2" borderId="6" xfId="0" applyFont="1" applyFill="1" applyBorder="1" applyAlignment="1">
      <alignment horizontal="left" vertical="center" wrapText="1" indent="1"/>
    </xf>
    <xf numFmtId="0" fontId="6" fillId="2" borderId="7" xfId="0" applyFont="1" applyFill="1" applyBorder="1" applyAlignment="1">
      <alignment horizontal="left" vertical="center" wrapText="1" indent="1"/>
    </xf>
    <xf numFmtId="41" fontId="6" fillId="2" borderId="8" xfId="1" applyFont="1" applyFill="1" applyBorder="1" applyAlignment="1">
      <alignment horizontal="center" vertical="center" wrapText="1"/>
    </xf>
    <xf numFmtId="41" fontId="6" fillId="2" borderId="10" xfId="1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78"/>
  <sheetViews>
    <sheetView tabSelected="1" workbookViewId="0">
      <selection activeCell="P12" sqref="P12"/>
    </sheetView>
  </sheetViews>
  <sheetFormatPr defaultRowHeight="11.25" x14ac:dyDescent="0.3"/>
  <cols>
    <col min="1" max="3" width="7.125" style="1" customWidth="1"/>
    <col min="4" max="5" width="12.625" style="1" customWidth="1"/>
    <col min="6" max="6" width="13.25" style="1" customWidth="1"/>
    <col min="7" max="7" width="5.75" style="1" customWidth="1"/>
    <col min="8" max="10" width="7.125" style="1" customWidth="1"/>
    <col min="11" max="11" width="13.125" style="1" customWidth="1"/>
    <col min="12" max="12" width="13.75" style="1" customWidth="1"/>
    <col min="13" max="13" width="11.875" style="1" customWidth="1"/>
    <col min="14" max="14" width="6.125" style="1" customWidth="1"/>
    <col min="15" max="16384" width="9" style="1"/>
  </cols>
  <sheetData>
    <row r="1" spans="1:15" ht="27" customHeight="1" x14ac:dyDescent="0.3">
      <c r="A1" s="73" t="s">
        <v>74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</row>
    <row r="2" spans="1:15" ht="18" customHeight="1" x14ac:dyDescent="0.3">
      <c r="A2" s="74" t="s">
        <v>96</v>
      </c>
      <c r="B2" s="74"/>
      <c r="C2" s="74"/>
      <c r="D2" s="74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pans="1:15" ht="15" customHeight="1" thickBot="1" x14ac:dyDescent="0.35">
      <c r="M3" s="75" t="s">
        <v>17</v>
      </c>
      <c r="N3" s="75"/>
    </row>
    <row r="4" spans="1:15" ht="21" customHeight="1" thickBot="1" x14ac:dyDescent="0.35">
      <c r="A4" s="76" t="s">
        <v>0</v>
      </c>
      <c r="B4" s="76"/>
      <c r="C4" s="76"/>
      <c r="D4" s="76"/>
      <c r="E4" s="76"/>
      <c r="F4" s="76"/>
      <c r="G4" s="76"/>
      <c r="H4" s="76" t="s">
        <v>97</v>
      </c>
      <c r="I4" s="76"/>
      <c r="J4" s="76"/>
      <c r="K4" s="76"/>
      <c r="L4" s="76"/>
      <c r="M4" s="76"/>
      <c r="N4" s="76"/>
    </row>
    <row r="5" spans="1:15" ht="21" customHeight="1" thickBot="1" x14ac:dyDescent="0.35">
      <c r="A5" s="80" t="s">
        <v>18</v>
      </c>
      <c r="B5" s="80" t="s">
        <v>19</v>
      </c>
      <c r="C5" s="80" t="s">
        <v>20</v>
      </c>
      <c r="D5" s="80" t="s">
        <v>75</v>
      </c>
      <c r="E5" s="80" t="s">
        <v>76</v>
      </c>
      <c r="F5" s="36" t="s">
        <v>15</v>
      </c>
      <c r="G5" s="80" t="s">
        <v>21</v>
      </c>
      <c r="H5" s="80" t="s">
        <v>3</v>
      </c>
      <c r="I5" s="80" t="s">
        <v>4</v>
      </c>
      <c r="J5" s="80" t="s">
        <v>5</v>
      </c>
      <c r="K5" s="80" t="s">
        <v>75</v>
      </c>
      <c r="L5" s="80" t="s">
        <v>76</v>
      </c>
      <c r="M5" s="37" t="s">
        <v>98</v>
      </c>
      <c r="N5" s="77" t="s">
        <v>21</v>
      </c>
    </row>
    <row r="6" spans="1:15" ht="21" customHeight="1" thickBot="1" x14ac:dyDescent="0.35">
      <c r="A6" s="80"/>
      <c r="B6" s="80"/>
      <c r="C6" s="80"/>
      <c r="D6" s="80"/>
      <c r="E6" s="80"/>
      <c r="F6" s="36" t="s">
        <v>99</v>
      </c>
      <c r="G6" s="80"/>
      <c r="H6" s="80"/>
      <c r="I6" s="80"/>
      <c r="J6" s="80"/>
      <c r="K6" s="80"/>
      <c r="L6" s="80"/>
      <c r="M6" s="37" t="s">
        <v>99</v>
      </c>
      <c r="N6" s="77"/>
    </row>
    <row r="7" spans="1:15" s="42" customFormat="1" ht="21" customHeight="1" thickBot="1" x14ac:dyDescent="0.35">
      <c r="A7" s="78" t="s">
        <v>22</v>
      </c>
      <c r="B7" s="78"/>
      <c r="C7" s="78"/>
      <c r="D7" s="38">
        <f>SUM(D8,D15,D19)</f>
        <v>410141000</v>
      </c>
      <c r="E7" s="38">
        <f>SUM(E8,E15,E19)</f>
        <v>392283155</v>
      </c>
      <c r="F7" s="38">
        <f>SUM(F8+F15+F19)</f>
        <v>17857845</v>
      </c>
      <c r="G7" s="39"/>
      <c r="H7" s="78" t="s">
        <v>23</v>
      </c>
      <c r="I7" s="78"/>
      <c r="J7" s="78"/>
      <c r="K7" s="40">
        <f>SUM(K8,K15,K19)</f>
        <v>410141000</v>
      </c>
      <c r="L7" s="40">
        <f>SUM(L8,L15,L19)</f>
        <v>392283155</v>
      </c>
      <c r="M7" s="40">
        <f>SUM(K7-L7)</f>
        <v>17857845</v>
      </c>
      <c r="N7" s="41"/>
    </row>
    <row r="8" spans="1:15" s="42" customFormat="1" ht="21" customHeight="1" thickBot="1" x14ac:dyDescent="0.35">
      <c r="A8" s="79" t="s">
        <v>100</v>
      </c>
      <c r="B8" s="79"/>
      <c r="C8" s="79"/>
      <c r="D8" s="43">
        <f>SUM(D9+D13)</f>
        <v>252353000</v>
      </c>
      <c r="E8" s="43">
        <f>SUM(E9+E13)</f>
        <v>237124655</v>
      </c>
      <c r="F8" s="43">
        <f>SUM(F9+F13)</f>
        <v>15228345</v>
      </c>
      <c r="G8" s="44"/>
      <c r="H8" s="79" t="s">
        <v>24</v>
      </c>
      <c r="I8" s="79"/>
      <c r="J8" s="79"/>
      <c r="K8" s="45">
        <f>SUM(K9:K14)</f>
        <v>252353000</v>
      </c>
      <c r="L8" s="45">
        <f>SUM(L9:L14)</f>
        <v>237124655</v>
      </c>
      <c r="M8" s="45">
        <f>SUM(M9:M14)</f>
        <v>15228345</v>
      </c>
      <c r="N8" s="46"/>
    </row>
    <row r="9" spans="1:15" ht="21" customHeight="1" thickBot="1" x14ac:dyDescent="0.35">
      <c r="A9" s="102" t="s">
        <v>106</v>
      </c>
      <c r="B9" s="103"/>
      <c r="C9" s="103"/>
      <c r="D9" s="112">
        <v>194913000</v>
      </c>
      <c r="E9" s="112">
        <v>189462355</v>
      </c>
      <c r="F9" s="112">
        <f>SUM(D9-E9)</f>
        <v>5450645</v>
      </c>
      <c r="G9" s="93"/>
      <c r="H9" s="91" t="s">
        <v>27</v>
      </c>
      <c r="I9" s="91"/>
      <c r="J9" s="91"/>
      <c r="K9" s="81">
        <v>138854000</v>
      </c>
      <c r="L9" s="81">
        <v>137380160</v>
      </c>
      <c r="M9" s="81">
        <f>SUM(K9-L9)</f>
        <v>1473840</v>
      </c>
      <c r="N9" s="83"/>
    </row>
    <row r="10" spans="1:15" ht="21" customHeight="1" thickBot="1" x14ac:dyDescent="0.35">
      <c r="A10" s="104"/>
      <c r="B10" s="105"/>
      <c r="C10" s="105"/>
      <c r="D10" s="113"/>
      <c r="E10" s="113"/>
      <c r="F10" s="113"/>
      <c r="G10" s="93"/>
      <c r="H10" s="92"/>
      <c r="I10" s="92"/>
      <c r="J10" s="92"/>
      <c r="K10" s="82"/>
      <c r="L10" s="82"/>
      <c r="M10" s="82"/>
      <c r="N10" s="84"/>
    </row>
    <row r="11" spans="1:15" ht="21" customHeight="1" thickBot="1" x14ac:dyDescent="0.35">
      <c r="A11" s="104"/>
      <c r="B11" s="105"/>
      <c r="C11" s="105"/>
      <c r="D11" s="113"/>
      <c r="E11" s="113"/>
      <c r="F11" s="113"/>
      <c r="G11" s="93"/>
      <c r="H11" s="85" t="s">
        <v>107</v>
      </c>
      <c r="I11" s="85"/>
      <c r="J11" s="85"/>
      <c r="K11" s="87">
        <v>56059000</v>
      </c>
      <c r="L11" s="87">
        <v>52082195</v>
      </c>
      <c r="M11" s="87">
        <f>SUM(K11-L11)</f>
        <v>3976805</v>
      </c>
      <c r="N11" s="89"/>
      <c r="O11" s="2"/>
    </row>
    <row r="12" spans="1:15" ht="21" customHeight="1" thickBot="1" x14ac:dyDescent="0.35">
      <c r="A12" s="106"/>
      <c r="B12" s="107"/>
      <c r="C12" s="107"/>
      <c r="D12" s="114"/>
      <c r="E12" s="114"/>
      <c r="F12" s="114"/>
      <c r="G12" s="93"/>
      <c r="H12" s="86"/>
      <c r="I12" s="86"/>
      <c r="J12" s="86"/>
      <c r="K12" s="88"/>
      <c r="L12" s="88"/>
      <c r="M12" s="88"/>
      <c r="N12" s="90"/>
    </row>
    <row r="13" spans="1:15" ht="21" customHeight="1" thickBot="1" x14ac:dyDescent="0.35">
      <c r="A13" s="108" t="s">
        <v>105</v>
      </c>
      <c r="B13" s="109"/>
      <c r="C13" s="109"/>
      <c r="D13" s="117">
        <v>57440000</v>
      </c>
      <c r="E13" s="117">
        <v>47662300</v>
      </c>
      <c r="F13" s="117">
        <f>SUM(D13-E13)</f>
        <v>9777700</v>
      </c>
      <c r="G13" s="93"/>
      <c r="H13" s="94" t="s">
        <v>108</v>
      </c>
      <c r="I13" s="94"/>
      <c r="J13" s="94"/>
      <c r="K13" s="95">
        <v>57440000</v>
      </c>
      <c r="L13" s="95">
        <v>47662300</v>
      </c>
      <c r="M13" s="87">
        <f>SUM(K13-L13)</f>
        <v>9777700</v>
      </c>
      <c r="N13" s="96"/>
    </row>
    <row r="14" spans="1:15" ht="21" customHeight="1" thickBot="1" x14ac:dyDescent="0.35">
      <c r="A14" s="110"/>
      <c r="B14" s="111"/>
      <c r="C14" s="111"/>
      <c r="D14" s="118"/>
      <c r="E14" s="118"/>
      <c r="F14" s="118"/>
      <c r="G14" s="93"/>
      <c r="H14" s="91"/>
      <c r="I14" s="91"/>
      <c r="J14" s="91"/>
      <c r="K14" s="81"/>
      <c r="L14" s="81"/>
      <c r="M14" s="88"/>
      <c r="N14" s="97"/>
    </row>
    <row r="15" spans="1:15" s="42" customFormat="1" ht="21" customHeight="1" thickBot="1" x14ac:dyDescent="0.35">
      <c r="A15" s="79" t="s">
        <v>31</v>
      </c>
      <c r="B15" s="79"/>
      <c r="C15" s="79"/>
      <c r="D15" s="45">
        <f>SUM(D16:D18)</f>
        <v>82860000</v>
      </c>
      <c r="E15" s="45">
        <f>SUM(E16:E18)</f>
        <v>80230500</v>
      </c>
      <c r="F15" s="45">
        <f>SUM(F16:F18)</f>
        <v>2629500</v>
      </c>
      <c r="G15" s="47"/>
      <c r="H15" s="79" t="s">
        <v>101</v>
      </c>
      <c r="I15" s="79"/>
      <c r="J15" s="79"/>
      <c r="K15" s="45">
        <f>SUM(K16:K18)</f>
        <v>82860000</v>
      </c>
      <c r="L15" s="45">
        <f>SUM(L16:L18)</f>
        <v>80230500</v>
      </c>
      <c r="M15" s="45">
        <f>SUM(M16:M18)</f>
        <v>2629500</v>
      </c>
      <c r="N15" s="46"/>
    </row>
    <row r="16" spans="1:15" s="42" customFormat="1" ht="21" customHeight="1" x14ac:dyDescent="0.3">
      <c r="A16" s="98" t="s">
        <v>102</v>
      </c>
      <c r="B16" s="98"/>
      <c r="C16" s="98"/>
      <c r="D16" s="48">
        <v>2860000</v>
      </c>
      <c r="E16" s="48">
        <v>2860000</v>
      </c>
      <c r="F16" s="48">
        <f>SUM(D16-E16)</f>
        <v>0</v>
      </c>
      <c r="G16" s="49"/>
      <c r="H16" s="98" t="s">
        <v>102</v>
      </c>
      <c r="I16" s="98"/>
      <c r="J16" s="98"/>
      <c r="K16" s="48">
        <v>2860000</v>
      </c>
      <c r="L16" s="48">
        <v>2860000</v>
      </c>
      <c r="M16" s="48">
        <f>SUM(K16-L16)</f>
        <v>0</v>
      </c>
      <c r="N16" s="50"/>
    </row>
    <row r="17" spans="1:14" s="42" customFormat="1" ht="21" customHeight="1" x14ac:dyDescent="0.3">
      <c r="A17" s="99" t="s">
        <v>32</v>
      </c>
      <c r="B17" s="99"/>
      <c r="C17" s="99"/>
      <c r="D17" s="51">
        <v>58000000</v>
      </c>
      <c r="E17" s="51">
        <v>58000000</v>
      </c>
      <c r="F17" s="51">
        <f>SUM(D17-E17)</f>
        <v>0</v>
      </c>
      <c r="G17" s="52"/>
      <c r="H17" s="99" t="s">
        <v>32</v>
      </c>
      <c r="I17" s="99"/>
      <c r="J17" s="99"/>
      <c r="K17" s="51">
        <v>58000000</v>
      </c>
      <c r="L17" s="51">
        <v>58000000</v>
      </c>
      <c r="M17" s="51">
        <f>SUM(K17-L17)</f>
        <v>0</v>
      </c>
      <c r="N17" s="53"/>
    </row>
    <row r="18" spans="1:14" s="42" customFormat="1" ht="21" customHeight="1" thickBot="1" x14ac:dyDescent="0.35">
      <c r="A18" s="100" t="s">
        <v>103</v>
      </c>
      <c r="B18" s="100"/>
      <c r="C18" s="100"/>
      <c r="D18" s="54">
        <v>22000000</v>
      </c>
      <c r="E18" s="54">
        <v>19370500</v>
      </c>
      <c r="F18" s="55">
        <f>SUM(D18-E18)</f>
        <v>2629500</v>
      </c>
      <c r="G18" s="56"/>
      <c r="H18" s="100" t="s">
        <v>103</v>
      </c>
      <c r="I18" s="100"/>
      <c r="J18" s="100"/>
      <c r="K18" s="54">
        <v>22000000</v>
      </c>
      <c r="L18" s="54">
        <v>19370500</v>
      </c>
      <c r="M18" s="55">
        <f>SUM(K18-L18)</f>
        <v>2629500</v>
      </c>
      <c r="N18" s="57"/>
    </row>
    <row r="19" spans="1:14" s="42" customFormat="1" ht="21" customHeight="1" thickBot="1" x14ac:dyDescent="0.35">
      <c r="A19" s="79" t="s">
        <v>16</v>
      </c>
      <c r="B19" s="79"/>
      <c r="C19" s="79"/>
      <c r="D19" s="45">
        <f>SUM(D20:D25)</f>
        <v>74928000</v>
      </c>
      <c r="E19" s="45">
        <f>SUM(E20:E25)</f>
        <v>74928000</v>
      </c>
      <c r="F19" s="45">
        <f>SUM(F21:F25)</f>
        <v>0</v>
      </c>
      <c r="G19" s="45"/>
      <c r="H19" s="79" t="s">
        <v>104</v>
      </c>
      <c r="I19" s="79"/>
      <c r="J19" s="79"/>
      <c r="K19" s="45">
        <f>SUM(K20:K25)</f>
        <v>74928000</v>
      </c>
      <c r="L19" s="45">
        <f t="shared" ref="L19:M19" si="0">SUM(L20:L25)</f>
        <v>74928000</v>
      </c>
      <c r="M19" s="45">
        <f t="shared" si="0"/>
        <v>0</v>
      </c>
      <c r="N19" s="46"/>
    </row>
    <row r="20" spans="1:14" ht="21" customHeight="1" x14ac:dyDescent="0.3">
      <c r="A20" s="86" t="s">
        <v>109</v>
      </c>
      <c r="B20" s="86"/>
      <c r="C20" s="86"/>
      <c r="D20" s="68">
        <v>2500000</v>
      </c>
      <c r="E20" s="68">
        <v>2500000</v>
      </c>
      <c r="F20" s="68">
        <f t="shared" ref="F20:F25" si="1">SUM(D20-E20)</f>
        <v>0</v>
      </c>
      <c r="G20" s="69"/>
      <c r="H20" s="86" t="s">
        <v>109</v>
      </c>
      <c r="I20" s="86"/>
      <c r="J20" s="86"/>
      <c r="K20" s="68">
        <v>2500000</v>
      </c>
      <c r="L20" s="68">
        <v>2500000</v>
      </c>
      <c r="M20" s="68">
        <f t="shared" ref="M20:M25" si="2">SUM(K20-L20)</f>
        <v>0</v>
      </c>
      <c r="N20" s="58"/>
    </row>
    <row r="21" spans="1:14" ht="21" customHeight="1" x14ac:dyDescent="0.3">
      <c r="A21" s="115" t="s">
        <v>110</v>
      </c>
      <c r="B21" s="115"/>
      <c r="C21" s="115"/>
      <c r="D21" s="59">
        <v>1400000</v>
      </c>
      <c r="E21" s="59">
        <v>1400000</v>
      </c>
      <c r="F21" s="59">
        <f t="shared" si="1"/>
        <v>0</v>
      </c>
      <c r="G21" s="60"/>
      <c r="H21" s="115" t="s">
        <v>110</v>
      </c>
      <c r="I21" s="115"/>
      <c r="J21" s="115"/>
      <c r="K21" s="59">
        <v>1400000</v>
      </c>
      <c r="L21" s="59">
        <v>1400000</v>
      </c>
      <c r="M21" s="59">
        <f t="shared" si="2"/>
        <v>0</v>
      </c>
      <c r="N21" s="67"/>
    </row>
    <row r="22" spans="1:14" ht="21" customHeight="1" x14ac:dyDescent="0.3">
      <c r="A22" s="116" t="s">
        <v>111</v>
      </c>
      <c r="B22" s="116"/>
      <c r="C22" s="116"/>
      <c r="D22" s="65">
        <v>300000</v>
      </c>
      <c r="E22" s="65">
        <v>300000</v>
      </c>
      <c r="F22" s="65">
        <f t="shared" si="1"/>
        <v>0</v>
      </c>
      <c r="G22" s="66"/>
      <c r="H22" s="116" t="s">
        <v>111</v>
      </c>
      <c r="I22" s="116"/>
      <c r="J22" s="116"/>
      <c r="K22" s="65">
        <v>300000</v>
      </c>
      <c r="L22" s="65">
        <v>300000</v>
      </c>
      <c r="M22" s="65">
        <f t="shared" si="2"/>
        <v>0</v>
      </c>
      <c r="N22" s="67"/>
    </row>
    <row r="23" spans="1:14" ht="21" customHeight="1" x14ac:dyDescent="0.3">
      <c r="A23" s="115" t="s">
        <v>112</v>
      </c>
      <c r="B23" s="115"/>
      <c r="C23" s="115"/>
      <c r="D23" s="59">
        <v>10700000</v>
      </c>
      <c r="E23" s="59">
        <v>10700000</v>
      </c>
      <c r="F23" s="59">
        <f t="shared" si="1"/>
        <v>0</v>
      </c>
      <c r="G23" s="60"/>
      <c r="H23" s="115" t="s">
        <v>112</v>
      </c>
      <c r="I23" s="115"/>
      <c r="J23" s="115"/>
      <c r="K23" s="59">
        <v>10700000</v>
      </c>
      <c r="L23" s="59">
        <v>10700000</v>
      </c>
      <c r="M23" s="59">
        <f t="shared" si="2"/>
        <v>0</v>
      </c>
      <c r="N23" s="61"/>
    </row>
    <row r="24" spans="1:14" ht="21" customHeight="1" x14ac:dyDescent="0.3">
      <c r="A24" s="70" t="s">
        <v>113</v>
      </c>
      <c r="B24" s="71"/>
      <c r="C24" s="72"/>
      <c r="D24" s="59">
        <v>13200000</v>
      </c>
      <c r="E24" s="59">
        <v>13200000</v>
      </c>
      <c r="F24" s="59">
        <f t="shared" si="1"/>
        <v>0</v>
      </c>
      <c r="G24" s="60"/>
      <c r="H24" s="70" t="s">
        <v>113</v>
      </c>
      <c r="I24" s="71"/>
      <c r="J24" s="72"/>
      <c r="K24" s="59">
        <v>13200000</v>
      </c>
      <c r="L24" s="59">
        <v>13200000</v>
      </c>
      <c r="M24" s="59">
        <f t="shared" si="2"/>
        <v>0</v>
      </c>
      <c r="N24" s="61"/>
    </row>
    <row r="25" spans="1:14" ht="21" customHeight="1" thickBot="1" x14ac:dyDescent="0.35">
      <c r="A25" s="94" t="s">
        <v>115</v>
      </c>
      <c r="B25" s="94"/>
      <c r="C25" s="94"/>
      <c r="D25" s="62">
        <v>46828000</v>
      </c>
      <c r="E25" s="62">
        <v>46828000</v>
      </c>
      <c r="F25" s="62">
        <f t="shared" si="1"/>
        <v>0</v>
      </c>
      <c r="G25" s="63"/>
      <c r="H25" s="94" t="s">
        <v>115</v>
      </c>
      <c r="I25" s="94"/>
      <c r="J25" s="94"/>
      <c r="K25" s="62">
        <v>46828000</v>
      </c>
      <c r="L25" s="62">
        <v>46828000</v>
      </c>
      <c r="M25" s="62">
        <f t="shared" si="2"/>
        <v>0</v>
      </c>
      <c r="N25" s="64"/>
    </row>
    <row r="26" spans="1:14" ht="14.25" customHeight="1" x14ac:dyDescent="0.3">
      <c r="L26" s="101" t="s">
        <v>42</v>
      </c>
      <c r="M26" s="101"/>
      <c r="N26" s="101"/>
    </row>
    <row r="27" spans="1:14" ht="14.25" customHeight="1" x14ac:dyDescent="0.3"/>
    <row r="28" spans="1:14" ht="14.25" customHeight="1" x14ac:dyDescent="0.3"/>
    <row r="29" spans="1:14" ht="14.25" customHeight="1" x14ac:dyDescent="0.3"/>
    <row r="30" spans="1:14" ht="14.25" customHeight="1" x14ac:dyDescent="0.3"/>
    <row r="31" spans="1:14" ht="14.25" customHeight="1" x14ac:dyDescent="0.3"/>
    <row r="32" spans="1:14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</sheetData>
  <mergeCells count="68">
    <mergeCell ref="L26:N26"/>
    <mergeCell ref="A9:C12"/>
    <mergeCell ref="A13:C14"/>
    <mergeCell ref="D9:D12"/>
    <mergeCell ref="A19:C19"/>
    <mergeCell ref="H19:J19"/>
    <mergeCell ref="A21:C21"/>
    <mergeCell ref="H21:J21"/>
    <mergeCell ref="A23:C23"/>
    <mergeCell ref="H23:J23"/>
    <mergeCell ref="H20:J20"/>
    <mergeCell ref="A22:C22"/>
    <mergeCell ref="H22:J22"/>
    <mergeCell ref="E9:E12"/>
    <mergeCell ref="F9:F12"/>
    <mergeCell ref="D13:D14"/>
    <mergeCell ref="A18:C18"/>
    <mergeCell ref="H18:J18"/>
    <mergeCell ref="A20:C20"/>
    <mergeCell ref="A25:C25"/>
    <mergeCell ref="H25:J25"/>
    <mergeCell ref="M13:M14"/>
    <mergeCell ref="N13:N14"/>
    <mergeCell ref="A16:C16"/>
    <mergeCell ref="H16:J16"/>
    <mergeCell ref="A17:C17"/>
    <mergeCell ref="H17:J17"/>
    <mergeCell ref="E13:E14"/>
    <mergeCell ref="F13:F14"/>
    <mergeCell ref="A15:C15"/>
    <mergeCell ref="H15:J15"/>
    <mergeCell ref="H9:J10"/>
    <mergeCell ref="K9:K10"/>
    <mergeCell ref="L9:L10"/>
    <mergeCell ref="G9:G14"/>
    <mergeCell ref="H13:J14"/>
    <mergeCell ref="K13:K14"/>
    <mergeCell ref="L13:L14"/>
    <mergeCell ref="M9:M10"/>
    <mergeCell ref="N9:N10"/>
    <mergeCell ref="H11:J12"/>
    <mergeCell ref="K11:K12"/>
    <mergeCell ref="L11:L12"/>
    <mergeCell ref="M11:M12"/>
    <mergeCell ref="N11:N12"/>
    <mergeCell ref="K5:K6"/>
    <mergeCell ref="L5:L6"/>
    <mergeCell ref="A5:A6"/>
    <mergeCell ref="B5:B6"/>
    <mergeCell ref="C5:C6"/>
    <mergeCell ref="D5:D6"/>
    <mergeCell ref="E5:E6"/>
    <mergeCell ref="A24:C24"/>
    <mergeCell ref="H24:J24"/>
    <mergeCell ref="A1:N1"/>
    <mergeCell ref="A2:D2"/>
    <mergeCell ref="M3:N3"/>
    <mergeCell ref="A4:G4"/>
    <mergeCell ref="H4:N4"/>
    <mergeCell ref="N5:N6"/>
    <mergeCell ref="A7:C7"/>
    <mergeCell ref="H7:J7"/>
    <mergeCell ref="A8:C8"/>
    <mergeCell ref="H8:J8"/>
    <mergeCell ref="G5:G6"/>
    <mergeCell ref="H5:H6"/>
    <mergeCell ref="I5:I6"/>
    <mergeCell ref="J5:J6"/>
  </mergeCells>
  <phoneticPr fontId="12" type="noConversion"/>
  <pageMargins left="0.23622047244094491" right="0.23622047244094491" top="0.55118110236220474" bottom="7.874015748031496E-2" header="0.31496062992125984" footer="0.11811023622047245"/>
  <pageSetup paperSize="9" orientation="landscape" r:id="rId1"/>
  <ignoredErrors>
    <ignoredError sqref="M8 F19 M1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2"/>
  <sheetViews>
    <sheetView workbookViewId="0">
      <selection activeCell="L44" sqref="L44"/>
    </sheetView>
  </sheetViews>
  <sheetFormatPr defaultRowHeight="11.25" x14ac:dyDescent="0.3"/>
  <cols>
    <col min="1" max="3" width="8.625" style="1" customWidth="1"/>
    <col min="4" max="6" width="17.625" style="1" customWidth="1"/>
    <col min="7" max="7" width="4.5" style="1" bestFit="1" customWidth="1"/>
    <col min="8" max="8" width="16.75" style="1" customWidth="1"/>
    <col min="9" max="9" width="6" style="1" bestFit="1" customWidth="1"/>
    <col min="10" max="10" width="12.25" style="1" bestFit="1" customWidth="1"/>
    <col min="11" max="11" width="18.875" style="1" bestFit="1" customWidth="1"/>
    <col min="12" max="13" width="12.125" style="1" customWidth="1"/>
    <col min="14" max="14" width="11.25" style="1" customWidth="1"/>
    <col min="15" max="15" width="9" style="1"/>
    <col min="16" max="16" width="9.75" style="1" bestFit="1" customWidth="1"/>
    <col min="17" max="17" width="15.875" style="1" customWidth="1"/>
    <col min="18" max="18" width="9.75" style="1" bestFit="1" customWidth="1"/>
    <col min="19" max="16384" width="9" style="1"/>
  </cols>
  <sheetData>
    <row r="1" spans="1:17" ht="20.25" x14ac:dyDescent="0.3">
      <c r="A1" s="73" t="s">
        <v>74</v>
      </c>
      <c r="B1" s="73"/>
      <c r="C1" s="73"/>
      <c r="D1" s="73"/>
      <c r="E1" s="73"/>
      <c r="F1" s="73"/>
      <c r="G1" s="73"/>
      <c r="H1" s="16"/>
      <c r="I1" s="16"/>
      <c r="J1" s="16"/>
      <c r="K1" s="16"/>
      <c r="L1" s="16"/>
      <c r="M1" s="16"/>
      <c r="N1" s="16"/>
    </row>
    <row r="2" spans="1:17" ht="20.25" x14ac:dyDescent="0.3">
      <c r="A2" s="74" t="s">
        <v>114</v>
      </c>
      <c r="B2" s="74"/>
      <c r="C2" s="74"/>
      <c r="D2" s="74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7" x14ac:dyDescent="0.3">
      <c r="F3" s="155" t="s">
        <v>17</v>
      </c>
      <c r="G3" s="155"/>
      <c r="M3" s="158"/>
      <c r="N3" s="158"/>
    </row>
    <row r="4" spans="1:17" ht="13.5" x14ac:dyDescent="0.3">
      <c r="A4" s="160" t="s">
        <v>0</v>
      </c>
      <c r="B4" s="160"/>
      <c r="C4" s="160"/>
      <c r="D4" s="160"/>
      <c r="E4" s="160"/>
      <c r="F4" s="160"/>
      <c r="G4" s="160"/>
      <c r="H4" s="157" t="s">
        <v>1</v>
      </c>
      <c r="I4" s="157"/>
      <c r="J4" s="157"/>
      <c r="K4" s="157"/>
      <c r="L4" s="157"/>
      <c r="M4" s="157"/>
      <c r="N4" s="157"/>
    </row>
    <row r="5" spans="1:17" ht="18" customHeight="1" x14ac:dyDescent="0.3">
      <c r="A5" s="161" t="s">
        <v>18</v>
      </c>
      <c r="B5" s="161" t="s">
        <v>19</v>
      </c>
      <c r="C5" s="161" t="s">
        <v>20</v>
      </c>
      <c r="D5" s="161" t="s">
        <v>75</v>
      </c>
      <c r="E5" s="161" t="s">
        <v>76</v>
      </c>
      <c r="F5" s="22" t="s">
        <v>15</v>
      </c>
      <c r="G5" s="161" t="s">
        <v>21</v>
      </c>
      <c r="H5" s="157" t="s">
        <v>2</v>
      </c>
      <c r="I5" s="157" t="s">
        <v>3</v>
      </c>
      <c r="J5" s="157" t="s">
        <v>4</v>
      </c>
      <c r="K5" s="157" t="s">
        <v>5</v>
      </c>
      <c r="L5" s="157" t="s">
        <v>6</v>
      </c>
      <c r="M5" s="157" t="s">
        <v>7</v>
      </c>
      <c r="N5" s="157" t="s">
        <v>8</v>
      </c>
    </row>
    <row r="6" spans="1:17" ht="18" customHeight="1" x14ac:dyDescent="0.3">
      <c r="A6" s="161"/>
      <c r="B6" s="161"/>
      <c r="C6" s="161"/>
      <c r="D6" s="161"/>
      <c r="E6" s="161"/>
      <c r="F6" s="22" t="s">
        <v>9</v>
      </c>
      <c r="G6" s="161"/>
      <c r="H6" s="157"/>
      <c r="I6" s="157"/>
      <c r="J6" s="157"/>
      <c r="K6" s="157"/>
      <c r="L6" s="157"/>
      <c r="M6" s="157"/>
      <c r="N6" s="157"/>
    </row>
    <row r="7" spans="1:17" ht="21" customHeight="1" x14ac:dyDescent="0.3">
      <c r="A7" s="156" t="s">
        <v>22</v>
      </c>
      <c r="B7" s="156"/>
      <c r="C7" s="156"/>
      <c r="D7" s="13">
        <f>SUM(D8,D15,D22)</f>
        <v>410141000</v>
      </c>
      <c r="E7" s="13">
        <f>SUM(E8,E15,E22)</f>
        <v>392283155</v>
      </c>
      <c r="F7" s="13">
        <f>SUM(F8,F15,F24)</f>
        <v>17857845</v>
      </c>
      <c r="G7" s="14"/>
      <c r="H7" s="159" t="s">
        <v>23</v>
      </c>
      <c r="I7" s="159"/>
      <c r="J7" s="159"/>
      <c r="K7" s="159"/>
      <c r="L7" s="15">
        <f>SUM(L8,L28,L44)</f>
        <v>410141000</v>
      </c>
      <c r="M7" s="15">
        <f>SUM(M8,M28,M44)</f>
        <v>392283155</v>
      </c>
      <c r="N7" s="15">
        <f>SUM(N8,N28,N44)</f>
        <v>17857845</v>
      </c>
    </row>
    <row r="8" spans="1:17" ht="21" customHeight="1" x14ac:dyDescent="0.3">
      <c r="A8" s="145" t="s">
        <v>24</v>
      </c>
      <c r="B8" s="145"/>
      <c r="C8" s="145"/>
      <c r="D8" s="9">
        <f>SUM(D9:D14)</f>
        <v>252353000</v>
      </c>
      <c r="E8" s="9">
        <f>SUM(E9:E14)</f>
        <v>237124655</v>
      </c>
      <c r="F8" s="9">
        <f>SUM(F9:F14)</f>
        <v>15228345</v>
      </c>
      <c r="G8" s="10"/>
      <c r="H8" s="21" t="s">
        <v>25</v>
      </c>
      <c r="I8" s="162" t="s">
        <v>26</v>
      </c>
      <c r="J8" s="162"/>
      <c r="K8" s="162"/>
      <c r="L8" s="11">
        <f>SUM(L9:L27)</f>
        <v>252353000</v>
      </c>
      <c r="M8" s="11">
        <f>SUM(M9:M27)</f>
        <v>237124655</v>
      </c>
      <c r="N8" s="11">
        <f>SUM(L8-M8)</f>
        <v>15228345</v>
      </c>
    </row>
    <row r="9" spans="1:17" ht="23.25" customHeight="1" x14ac:dyDescent="0.3">
      <c r="A9" s="138" t="s">
        <v>27</v>
      </c>
      <c r="B9" s="138"/>
      <c r="C9" s="138"/>
      <c r="D9" s="128">
        <v>138854000</v>
      </c>
      <c r="E9" s="128">
        <v>137380160</v>
      </c>
      <c r="F9" s="128">
        <f>SUM(D9-E9)</f>
        <v>1473840</v>
      </c>
      <c r="G9" s="151"/>
      <c r="H9" s="148" t="s">
        <v>28</v>
      </c>
      <c r="I9" s="148" t="s">
        <v>10</v>
      </c>
      <c r="J9" s="148" t="s">
        <v>10</v>
      </c>
      <c r="K9" s="20" t="s">
        <v>11</v>
      </c>
      <c r="L9" s="7">
        <v>77900170</v>
      </c>
      <c r="M9" s="7">
        <v>77900170</v>
      </c>
      <c r="N9" s="7">
        <f>SUM(L9-M9)</f>
        <v>0</v>
      </c>
    </row>
    <row r="10" spans="1:17" ht="23.25" customHeight="1" x14ac:dyDescent="0.3">
      <c r="A10" s="138"/>
      <c r="B10" s="138"/>
      <c r="C10" s="138"/>
      <c r="D10" s="128"/>
      <c r="E10" s="128"/>
      <c r="F10" s="128"/>
      <c r="G10" s="152"/>
      <c r="H10" s="149"/>
      <c r="I10" s="149"/>
      <c r="J10" s="149"/>
      <c r="K10" s="20" t="s">
        <v>50</v>
      </c>
      <c r="L10" s="7">
        <v>10368750</v>
      </c>
      <c r="M10" s="7">
        <v>10125170</v>
      </c>
      <c r="N10" s="7">
        <f t="shared" ref="N10:N27" si="0">SUM(L10-M10)</f>
        <v>243580</v>
      </c>
      <c r="P10" s="2"/>
    </row>
    <row r="11" spans="1:17" ht="23.25" customHeight="1" x14ac:dyDescent="0.3">
      <c r="A11" s="138" t="s">
        <v>29</v>
      </c>
      <c r="B11" s="138"/>
      <c r="C11" s="138"/>
      <c r="D11" s="128">
        <v>56059000</v>
      </c>
      <c r="E11" s="128">
        <v>52082195</v>
      </c>
      <c r="F11" s="128">
        <f>SUM(D11-E11)</f>
        <v>3976805</v>
      </c>
      <c r="G11" s="152"/>
      <c r="H11" s="149"/>
      <c r="I11" s="149"/>
      <c r="J11" s="149"/>
      <c r="K11" s="20" t="s">
        <v>51</v>
      </c>
      <c r="L11" s="7">
        <v>9530760</v>
      </c>
      <c r="M11" s="7">
        <v>9530760</v>
      </c>
      <c r="N11" s="7">
        <f t="shared" si="0"/>
        <v>0</v>
      </c>
    </row>
    <row r="12" spans="1:17" ht="23.25" customHeight="1" x14ac:dyDescent="0.3">
      <c r="A12" s="138"/>
      <c r="B12" s="138"/>
      <c r="C12" s="138"/>
      <c r="D12" s="128"/>
      <c r="E12" s="128"/>
      <c r="F12" s="128"/>
      <c r="G12" s="152"/>
      <c r="H12" s="149"/>
      <c r="I12" s="149"/>
      <c r="J12" s="149"/>
      <c r="K12" s="20" t="s">
        <v>52</v>
      </c>
      <c r="L12" s="7">
        <v>31349490</v>
      </c>
      <c r="M12" s="7">
        <v>30136230</v>
      </c>
      <c r="N12" s="7">
        <f t="shared" si="0"/>
        <v>1213260</v>
      </c>
      <c r="P12" s="2"/>
    </row>
    <row r="13" spans="1:17" ht="23.25" customHeight="1" x14ac:dyDescent="0.3">
      <c r="A13" s="138" t="s">
        <v>30</v>
      </c>
      <c r="B13" s="138"/>
      <c r="C13" s="138"/>
      <c r="D13" s="128">
        <v>57440000</v>
      </c>
      <c r="E13" s="128">
        <v>47662300</v>
      </c>
      <c r="F13" s="123">
        <f>SUM(D13-E13)</f>
        <v>9777700</v>
      </c>
      <c r="G13" s="152"/>
      <c r="H13" s="149"/>
      <c r="I13" s="150"/>
      <c r="J13" s="150"/>
      <c r="K13" s="20" t="s">
        <v>53</v>
      </c>
      <c r="L13" s="7">
        <v>9704830</v>
      </c>
      <c r="M13" s="7">
        <v>9687830</v>
      </c>
      <c r="N13" s="7">
        <f t="shared" si="0"/>
        <v>17000</v>
      </c>
      <c r="P13" s="2"/>
    </row>
    <row r="14" spans="1:17" ht="23.25" customHeight="1" x14ac:dyDescent="0.3">
      <c r="A14" s="138"/>
      <c r="B14" s="138"/>
      <c r="C14" s="138"/>
      <c r="D14" s="128"/>
      <c r="E14" s="128"/>
      <c r="F14" s="124"/>
      <c r="G14" s="152"/>
      <c r="H14" s="149"/>
      <c r="I14" s="148" t="s">
        <v>12</v>
      </c>
      <c r="J14" s="148" t="s">
        <v>12</v>
      </c>
      <c r="K14" s="20" t="s">
        <v>54</v>
      </c>
      <c r="L14" s="7">
        <v>3982000</v>
      </c>
      <c r="M14" s="7">
        <v>2844690</v>
      </c>
      <c r="N14" s="7">
        <f t="shared" si="0"/>
        <v>1137310</v>
      </c>
      <c r="P14" s="2"/>
      <c r="Q14" s="2"/>
    </row>
    <row r="15" spans="1:17" ht="23.25" customHeight="1" x14ac:dyDescent="0.3">
      <c r="A15" s="145" t="s">
        <v>31</v>
      </c>
      <c r="B15" s="145"/>
      <c r="C15" s="145"/>
      <c r="D15" s="9">
        <f>SUM(D16:D21)</f>
        <v>82860000</v>
      </c>
      <c r="E15" s="9">
        <f>SUM(E16:E21)</f>
        <v>80230500</v>
      </c>
      <c r="F15" s="9">
        <f>SUM(F16:F21)</f>
        <v>2629500</v>
      </c>
      <c r="G15" s="12"/>
      <c r="H15" s="149"/>
      <c r="I15" s="149"/>
      <c r="J15" s="149"/>
      <c r="K15" s="20" t="s">
        <v>55</v>
      </c>
      <c r="L15" s="7">
        <v>3600000</v>
      </c>
      <c r="M15" s="7">
        <v>2551000</v>
      </c>
      <c r="N15" s="7">
        <f t="shared" si="0"/>
        <v>1049000</v>
      </c>
      <c r="P15" s="2"/>
      <c r="Q15" s="2"/>
    </row>
    <row r="16" spans="1:17" ht="23.25" customHeight="1" x14ac:dyDescent="0.3">
      <c r="A16" s="164" t="s">
        <v>37</v>
      </c>
      <c r="B16" s="165"/>
      <c r="C16" s="166"/>
      <c r="D16" s="147">
        <v>2860000</v>
      </c>
      <c r="E16" s="147">
        <v>2860000</v>
      </c>
      <c r="F16" s="147">
        <f>SUM(D16-E16)</f>
        <v>0</v>
      </c>
      <c r="G16" s="163"/>
      <c r="H16" s="149"/>
      <c r="I16" s="149"/>
      <c r="J16" s="149"/>
      <c r="K16" s="20" t="s">
        <v>56</v>
      </c>
      <c r="L16" s="7">
        <v>1000000</v>
      </c>
      <c r="M16" s="7">
        <v>1000000</v>
      </c>
      <c r="N16" s="7">
        <f t="shared" si="0"/>
        <v>0</v>
      </c>
      <c r="Q16" s="2"/>
    </row>
    <row r="17" spans="1:18" ht="23.25" customHeight="1" x14ac:dyDescent="0.3">
      <c r="A17" s="167"/>
      <c r="B17" s="168"/>
      <c r="C17" s="169"/>
      <c r="D17" s="147"/>
      <c r="E17" s="147"/>
      <c r="F17" s="147"/>
      <c r="G17" s="163"/>
      <c r="H17" s="149"/>
      <c r="I17" s="149"/>
      <c r="J17" s="149"/>
      <c r="K17" s="20" t="s">
        <v>57</v>
      </c>
      <c r="L17" s="7">
        <v>1750000</v>
      </c>
      <c r="M17" s="7">
        <v>1240600</v>
      </c>
      <c r="N17" s="7">
        <f t="shared" si="0"/>
        <v>509400</v>
      </c>
      <c r="R17" s="2"/>
    </row>
    <row r="18" spans="1:18" ht="23.25" customHeight="1" x14ac:dyDescent="0.3">
      <c r="A18" s="146" t="s">
        <v>32</v>
      </c>
      <c r="B18" s="146"/>
      <c r="C18" s="146"/>
      <c r="D18" s="147">
        <v>58000000</v>
      </c>
      <c r="E18" s="147">
        <v>58000000</v>
      </c>
      <c r="F18" s="147">
        <f t="shared" ref="F18" si="1">SUM(D18-E18)</f>
        <v>0</v>
      </c>
      <c r="G18" s="163"/>
      <c r="H18" s="149"/>
      <c r="I18" s="149"/>
      <c r="J18" s="149"/>
      <c r="K18" s="20" t="s">
        <v>58</v>
      </c>
      <c r="L18" s="7">
        <v>14707000</v>
      </c>
      <c r="M18" s="7">
        <v>14698480</v>
      </c>
      <c r="N18" s="7">
        <f t="shared" si="0"/>
        <v>8520</v>
      </c>
    </row>
    <row r="19" spans="1:18" ht="23.25" customHeight="1" x14ac:dyDescent="0.3">
      <c r="A19" s="146"/>
      <c r="B19" s="146"/>
      <c r="C19" s="146"/>
      <c r="D19" s="147"/>
      <c r="E19" s="147"/>
      <c r="F19" s="147"/>
      <c r="G19" s="163"/>
      <c r="H19" s="149"/>
      <c r="I19" s="149"/>
      <c r="J19" s="149"/>
      <c r="K19" s="20" t="s">
        <v>59</v>
      </c>
      <c r="L19" s="7">
        <v>360000</v>
      </c>
      <c r="M19" s="7">
        <v>194030</v>
      </c>
      <c r="N19" s="7">
        <f t="shared" si="0"/>
        <v>165970</v>
      </c>
    </row>
    <row r="20" spans="1:18" ht="23.25" customHeight="1" x14ac:dyDescent="0.3">
      <c r="A20" s="130" t="s">
        <v>49</v>
      </c>
      <c r="B20" s="131"/>
      <c r="C20" s="132"/>
      <c r="D20" s="136">
        <v>22000000</v>
      </c>
      <c r="E20" s="136">
        <v>19370500</v>
      </c>
      <c r="F20" s="147">
        <f t="shared" ref="F20" si="2">SUM(D20-E20)</f>
        <v>2629500</v>
      </c>
      <c r="G20" s="153"/>
      <c r="H20" s="149"/>
      <c r="I20" s="149"/>
      <c r="J20" s="149"/>
      <c r="K20" s="20" t="s">
        <v>60</v>
      </c>
      <c r="L20" s="7">
        <v>19200000</v>
      </c>
      <c r="M20" s="7">
        <v>19200000</v>
      </c>
      <c r="N20" s="7">
        <f t="shared" si="0"/>
        <v>0</v>
      </c>
      <c r="P20" s="2"/>
    </row>
    <row r="21" spans="1:18" ht="23.25" customHeight="1" x14ac:dyDescent="0.3">
      <c r="A21" s="133"/>
      <c r="B21" s="134"/>
      <c r="C21" s="135"/>
      <c r="D21" s="137"/>
      <c r="E21" s="137"/>
      <c r="F21" s="147"/>
      <c r="G21" s="154"/>
      <c r="H21" s="149"/>
      <c r="I21" s="149"/>
      <c r="J21" s="149"/>
      <c r="K21" s="24" t="s">
        <v>61</v>
      </c>
      <c r="L21" s="7">
        <v>7320000</v>
      </c>
      <c r="M21" s="7">
        <v>7175000</v>
      </c>
      <c r="N21" s="7">
        <f t="shared" si="0"/>
        <v>145000</v>
      </c>
    </row>
    <row r="22" spans="1:18" ht="23.25" customHeight="1" x14ac:dyDescent="0.3">
      <c r="A22" s="27" t="s">
        <v>16</v>
      </c>
      <c r="B22" s="28"/>
      <c r="C22" s="29"/>
      <c r="D22" s="9">
        <f>SUM(D23:D34)</f>
        <v>74928000</v>
      </c>
      <c r="E22" s="9">
        <f>SUM(E23:E34)</f>
        <v>74928000</v>
      </c>
      <c r="F22" s="9">
        <f>SUM(F23:F32)</f>
        <v>0</v>
      </c>
      <c r="G22" s="9"/>
      <c r="H22" s="149"/>
      <c r="I22" s="149"/>
      <c r="J22" s="149"/>
      <c r="K22" s="20" t="s">
        <v>62</v>
      </c>
      <c r="L22" s="7">
        <v>2740000</v>
      </c>
      <c r="M22" s="7">
        <v>2248395</v>
      </c>
      <c r="N22" s="7">
        <f t="shared" si="0"/>
        <v>491605</v>
      </c>
      <c r="P22" s="2"/>
    </row>
    <row r="23" spans="1:18" ht="23.25" customHeight="1" x14ac:dyDescent="0.3">
      <c r="A23" s="139" t="s">
        <v>77</v>
      </c>
      <c r="B23" s="140"/>
      <c r="C23" s="141"/>
      <c r="D23" s="123">
        <v>2500000</v>
      </c>
      <c r="E23" s="123">
        <v>2500000</v>
      </c>
      <c r="F23" s="125">
        <f>SUM(D23-E23)</f>
        <v>0</v>
      </c>
      <c r="G23" s="121"/>
      <c r="H23" s="149"/>
      <c r="I23" s="150"/>
      <c r="J23" s="150"/>
      <c r="K23" s="20" t="s">
        <v>63</v>
      </c>
      <c r="L23" s="7">
        <v>1400000</v>
      </c>
      <c r="M23" s="7">
        <v>930000</v>
      </c>
      <c r="N23" s="7">
        <f t="shared" si="0"/>
        <v>470000</v>
      </c>
    </row>
    <row r="24" spans="1:18" ht="23.25" customHeight="1" x14ac:dyDescent="0.3">
      <c r="A24" s="142"/>
      <c r="B24" s="143"/>
      <c r="C24" s="144"/>
      <c r="D24" s="124"/>
      <c r="E24" s="124"/>
      <c r="F24" s="126"/>
      <c r="G24" s="122"/>
      <c r="H24" s="149"/>
      <c r="I24" s="148" t="s">
        <v>34</v>
      </c>
      <c r="J24" s="148" t="s">
        <v>34</v>
      </c>
      <c r="K24" s="20" t="s">
        <v>64</v>
      </c>
      <c r="L24" s="7">
        <v>5550000</v>
      </c>
      <c r="M24" s="7">
        <v>5550000</v>
      </c>
      <c r="N24" s="7">
        <f t="shared" si="0"/>
        <v>0</v>
      </c>
    </row>
    <row r="25" spans="1:18" ht="23.25" customHeight="1" x14ac:dyDescent="0.3">
      <c r="A25" s="139" t="s">
        <v>78</v>
      </c>
      <c r="B25" s="140"/>
      <c r="C25" s="141"/>
      <c r="D25" s="123">
        <v>1400000</v>
      </c>
      <c r="E25" s="123">
        <v>1400000</v>
      </c>
      <c r="F25" s="125">
        <f t="shared" ref="F25" si="3">SUM(D25-E25)</f>
        <v>0</v>
      </c>
      <c r="G25" s="30"/>
      <c r="H25" s="149"/>
      <c r="I25" s="149"/>
      <c r="J25" s="149"/>
      <c r="K25" s="20" t="s">
        <v>65</v>
      </c>
      <c r="L25" s="7">
        <v>24660000</v>
      </c>
      <c r="M25" s="7">
        <v>16925500</v>
      </c>
      <c r="N25" s="7">
        <f t="shared" si="0"/>
        <v>7734500</v>
      </c>
      <c r="P25" s="2"/>
    </row>
    <row r="26" spans="1:18" ht="23.25" customHeight="1" x14ac:dyDescent="0.3">
      <c r="A26" s="142"/>
      <c r="B26" s="143"/>
      <c r="C26" s="144"/>
      <c r="D26" s="124"/>
      <c r="E26" s="124"/>
      <c r="F26" s="126"/>
      <c r="G26" s="31"/>
      <c r="H26" s="149"/>
      <c r="I26" s="149"/>
      <c r="J26" s="149"/>
      <c r="K26" s="20" t="s">
        <v>66</v>
      </c>
      <c r="L26" s="7">
        <v>15870000</v>
      </c>
      <c r="M26" s="7">
        <v>13826800</v>
      </c>
      <c r="N26" s="7">
        <f t="shared" si="0"/>
        <v>2043200</v>
      </c>
      <c r="P26" s="2"/>
    </row>
    <row r="27" spans="1:18" ht="23.25" customHeight="1" x14ac:dyDescent="0.3">
      <c r="A27" s="120" t="s">
        <v>79</v>
      </c>
      <c r="B27" s="120"/>
      <c r="C27" s="120"/>
      <c r="D27" s="128">
        <v>300000</v>
      </c>
      <c r="E27" s="128">
        <v>300000</v>
      </c>
      <c r="F27" s="129">
        <f t="shared" ref="F27" si="4">SUM(D27-E27)</f>
        <v>0</v>
      </c>
      <c r="G27" s="170"/>
      <c r="H27" s="150"/>
      <c r="I27" s="150"/>
      <c r="J27" s="150"/>
      <c r="K27" s="20" t="s">
        <v>35</v>
      </c>
      <c r="L27" s="7">
        <v>11360000</v>
      </c>
      <c r="M27" s="7">
        <v>11360000</v>
      </c>
      <c r="N27" s="7">
        <f t="shared" si="0"/>
        <v>0</v>
      </c>
    </row>
    <row r="28" spans="1:18" ht="23.25" customHeight="1" x14ac:dyDescent="0.3">
      <c r="A28" s="120"/>
      <c r="B28" s="120"/>
      <c r="C28" s="120"/>
      <c r="D28" s="128"/>
      <c r="E28" s="128"/>
      <c r="F28" s="129"/>
      <c r="G28" s="171"/>
      <c r="H28" s="21" t="s">
        <v>31</v>
      </c>
      <c r="I28" s="19" t="s">
        <v>36</v>
      </c>
      <c r="J28" s="19"/>
      <c r="K28" s="23"/>
      <c r="L28" s="11">
        <f>SUM(L29:L43)</f>
        <v>82860000</v>
      </c>
      <c r="M28" s="11">
        <f>SUM(M29:M43)</f>
        <v>80230500</v>
      </c>
      <c r="N28" s="11">
        <f>SUM(L28-M28)</f>
        <v>2629500</v>
      </c>
    </row>
    <row r="29" spans="1:18" ht="23.25" customHeight="1" x14ac:dyDescent="0.3">
      <c r="A29" s="120" t="s">
        <v>80</v>
      </c>
      <c r="B29" s="120"/>
      <c r="C29" s="120"/>
      <c r="D29" s="128">
        <v>10700000</v>
      </c>
      <c r="E29" s="128">
        <v>10700000</v>
      </c>
      <c r="F29" s="125">
        <f>SUM(D29-E29)</f>
        <v>0</v>
      </c>
      <c r="G29" s="127"/>
      <c r="H29" s="8" t="s">
        <v>37</v>
      </c>
      <c r="I29" s="24" t="s">
        <v>34</v>
      </c>
      <c r="J29" s="24" t="s">
        <v>43</v>
      </c>
      <c r="K29" s="24" t="s">
        <v>44</v>
      </c>
      <c r="L29" s="5">
        <v>2860000</v>
      </c>
      <c r="M29" s="5">
        <v>2860000</v>
      </c>
      <c r="N29" s="5">
        <f>SUM(L29-M29)</f>
        <v>0</v>
      </c>
    </row>
    <row r="30" spans="1:18" ht="23.25" customHeight="1" x14ac:dyDescent="0.3">
      <c r="A30" s="120"/>
      <c r="B30" s="120"/>
      <c r="C30" s="120"/>
      <c r="D30" s="128"/>
      <c r="E30" s="128"/>
      <c r="F30" s="126"/>
      <c r="G30" s="127"/>
      <c r="H30" s="8" t="s">
        <v>38</v>
      </c>
      <c r="I30" s="24" t="s">
        <v>45</v>
      </c>
      <c r="J30" s="24" t="s">
        <v>39</v>
      </c>
      <c r="K30" s="24" t="s">
        <v>46</v>
      </c>
      <c r="L30" s="5">
        <v>43087440</v>
      </c>
      <c r="M30" s="5">
        <v>43087440</v>
      </c>
      <c r="N30" s="5">
        <f t="shared" ref="N30:N43" si="5">SUM(L30-M30)</f>
        <v>0</v>
      </c>
    </row>
    <row r="31" spans="1:18" ht="23.25" customHeight="1" x14ac:dyDescent="0.3">
      <c r="A31" s="120" t="s">
        <v>81</v>
      </c>
      <c r="B31" s="120"/>
      <c r="C31" s="120"/>
      <c r="D31" s="128">
        <v>13200000</v>
      </c>
      <c r="E31" s="128">
        <v>13200000</v>
      </c>
      <c r="F31" s="125">
        <f t="shared" ref="F31" si="6">SUM(D31-E31)</f>
        <v>0</v>
      </c>
      <c r="G31" s="127"/>
      <c r="H31" s="8"/>
      <c r="I31" s="24"/>
      <c r="J31" s="24"/>
      <c r="K31" s="24" t="s">
        <v>48</v>
      </c>
      <c r="L31" s="5">
        <v>1000000</v>
      </c>
      <c r="M31" s="5">
        <v>1000000</v>
      </c>
      <c r="N31" s="5">
        <f t="shared" si="5"/>
        <v>0</v>
      </c>
    </row>
    <row r="32" spans="1:18" ht="23.25" customHeight="1" x14ac:dyDescent="0.3">
      <c r="A32" s="120"/>
      <c r="B32" s="120"/>
      <c r="C32" s="120"/>
      <c r="D32" s="128"/>
      <c r="E32" s="128"/>
      <c r="F32" s="126"/>
      <c r="G32" s="127"/>
      <c r="H32" s="8"/>
      <c r="I32" s="24"/>
      <c r="J32" s="24"/>
      <c r="K32" s="24" t="s">
        <v>67</v>
      </c>
      <c r="L32" s="5">
        <v>4179460</v>
      </c>
      <c r="M32" s="5">
        <v>4179460</v>
      </c>
      <c r="N32" s="5">
        <f t="shared" si="5"/>
        <v>0</v>
      </c>
    </row>
    <row r="33" spans="1:14" ht="27" customHeight="1" x14ac:dyDescent="0.3">
      <c r="A33" s="120" t="s">
        <v>116</v>
      </c>
      <c r="B33" s="120"/>
      <c r="C33" s="120"/>
      <c r="D33" s="119">
        <v>46828000</v>
      </c>
      <c r="E33" s="119">
        <v>46828000</v>
      </c>
      <c r="F33" s="125">
        <f>SUM(D33-E33)</f>
        <v>0</v>
      </c>
      <c r="G33" s="127"/>
      <c r="H33" s="8"/>
      <c r="I33" s="26"/>
      <c r="J33" s="26"/>
      <c r="K33" s="26" t="s">
        <v>68</v>
      </c>
      <c r="L33" s="5">
        <v>2000000</v>
      </c>
      <c r="M33" s="5">
        <v>2000000</v>
      </c>
      <c r="N33" s="5">
        <f t="shared" si="5"/>
        <v>0</v>
      </c>
    </row>
    <row r="34" spans="1:14" ht="27" customHeight="1" x14ac:dyDescent="0.3">
      <c r="A34" s="120"/>
      <c r="B34" s="120"/>
      <c r="C34" s="120"/>
      <c r="D34" s="119"/>
      <c r="E34" s="119"/>
      <c r="F34" s="126"/>
      <c r="G34" s="127"/>
      <c r="H34" s="8"/>
      <c r="I34" s="26"/>
      <c r="J34" s="26"/>
      <c r="K34" s="26" t="s">
        <v>69</v>
      </c>
      <c r="L34" s="5">
        <v>3120000</v>
      </c>
      <c r="M34" s="5">
        <v>3120000</v>
      </c>
      <c r="N34" s="5">
        <f t="shared" si="5"/>
        <v>0</v>
      </c>
    </row>
    <row r="35" spans="1:14" ht="27" customHeight="1" x14ac:dyDescent="0.3">
      <c r="A35" s="3"/>
      <c r="B35" s="3"/>
      <c r="C35" s="3"/>
      <c r="D35" s="3"/>
      <c r="E35" s="3"/>
      <c r="F35" s="3"/>
      <c r="G35" s="3"/>
      <c r="H35" s="8"/>
      <c r="I35" s="24"/>
      <c r="J35" s="24"/>
      <c r="K35" s="24" t="s">
        <v>47</v>
      </c>
      <c r="L35" s="5">
        <v>4613100</v>
      </c>
      <c r="M35" s="5">
        <v>4613100</v>
      </c>
      <c r="N35" s="5">
        <f t="shared" si="5"/>
        <v>0</v>
      </c>
    </row>
    <row r="36" spans="1:14" ht="27" customHeight="1" x14ac:dyDescent="0.3">
      <c r="A36" s="3"/>
      <c r="B36" s="3"/>
      <c r="C36" s="3"/>
      <c r="D36" s="3"/>
      <c r="E36" s="3"/>
      <c r="F36" s="3"/>
      <c r="G36" s="3"/>
      <c r="H36" s="8" t="s">
        <v>40</v>
      </c>
      <c r="I36" s="20" t="s">
        <v>13</v>
      </c>
      <c r="J36" s="24" t="s">
        <v>10</v>
      </c>
      <c r="K36" s="24" t="s">
        <v>70</v>
      </c>
      <c r="L36" s="5">
        <v>5000000</v>
      </c>
      <c r="M36" s="5">
        <v>5000000</v>
      </c>
      <c r="N36" s="5">
        <f t="shared" si="5"/>
        <v>0</v>
      </c>
    </row>
    <row r="37" spans="1:14" ht="27" customHeight="1" x14ac:dyDescent="0.3">
      <c r="A37" s="3"/>
      <c r="B37" s="3"/>
      <c r="C37" s="3"/>
      <c r="D37" s="3"/>
      <c r="E37" s="3"/>
      <c r="F37" s="3"/>
      <c r="G37" s="3"/>
      <c r="H37" s="6"/>
      <c r="I37" s="4"/>
      <c r="J37" s="6"/>
      <c r="K37" s="24" t="s">
        <v>82</v>
      </c>
      <c r="L37" s="5">
        <v>2000000</v>
      </c>
      <c r="M37" s="5">
        <v>2000000</v>
      </c>
      <c r="N37" s="5">
        <f t="shared" si="5"/>
        <v>0</v>
      </c>
    </row>
    <row r="38" spans="1:14" ht="27" customHeight="1" x14ac:dyDescent="0.3">
      <c r="A38" s="3"/>
      <c r="B38" s="3"/>
      <c r="C38" s="3"/>
      <c r="D38" s="3"/>
      <c r="E38" s="3"/>
      <c r="F38" s="3"/>
      <c r="G38" s="3"/>
      <c r="H38" s="6"/>
      <c r="I38" s="4"/>
      <c r="J38" s="6"/>
      <c r="K38" s="24" t="s">
        <v>83</v>
      </c>
      <c r="L38" s="5">
        <v>2000000</v>
      </c>
      <c r="M38" s="5">
        <v>1648500</v>
      </c>
      <c r="N38" s="5">
        <f t="shared" si="5"/>
        <v>351500</v>
      </c>
    </row>
    <row r="39" spans="1:14" ht="27" customHeight="1" x14ac:dyDescent="0.3">
      <c r="A39" s="3"/>
      <c r="B39" s="3"/>
      <c r="C39" s="3"/>
      <c r="D39" s="3"/>
      <c r="E39" s="3"/>
      <c r="F39" s="3"/>
      <c r="G39" s="3"/>
      <c r="H39" s="6"/>
      <c r="I39" s="4"/>
      <c r="J39" s="6"/>
      <c r="K39" s="24" t="s">
        <v>71</v>
      </c>
      <c r="L39" s="5">
        <v>2200000</v>
      </c>
      <c r="M39" s="5">
        <v>0</v>
      </c>
      <c r="N39" s="5">
        <f t="shared" si="5"/>
        <v>2200000</v>
      </c>
    </row>
    <row r="40" spans="1:14" ht="27" customHeight="1" x14ac:dyDescent="0.3">
      <c r="A40" s="3"/>
      <c r="B40" s="3"/>
      <c r="C40" s="3"/>
      <c r="D40" s="3"/>
      <c r="E40" s="3"/>
      <c r="F40" s="3"/>
      <c r="G40" s="3"/>
      <c r="H40" s="6"/>
      <c r="I40" s="4"/>
      <c r="J40" s="6"/>
      <c r="K40" s="24" t="s">
        <v>84</v>
      </c>
      <c r="L40" s="5">
        <v>800000</v>
      </c>
      <c r="M40" s="5">
        <v>800000</v>
      </c>
      <c r="N40" s="5">
        <f t="shared" si="5"/>
        <v>0</v>
      </c>
    </row>
    <row r="41" spans="1:14" ht="27" customHeight="1" x14ac:dyDescent="0.3">
      <c r="A41" s="3"/>
      <c r="B41" s="3"/>
      <c r="C41" s="3"/>
      <c r="D41" s="3"/>
      <c r="E41" s="3"/>
      <c r="F41" s="3"/>
      <c r="G41" s="3"/>
      <c r="H41" s="6"/>
      <c r="I41" s="4"/>
      <c r="J41" s="6"/>
      <c r="K41" s="26" t="s">
        <v>85</v>
      </c>
      <c r="L41" s="5">
        <v>5000000</v>
      </c>
      <c r="M41" s="5">
        <v>5000000</v>
      </c>
      <c r="N41" s="5">
        <f t="shared" si="5"/>
        <v>0</v>
      </c>
    </row>
    <row r="42" spans="1:14" ht="27" customHeight="1" x14ac:dyDescent="0.3">
      <c r="A42" s="3"/>
      <c r="B42" s="3"/>
      <c r="C42" s="3"/>
      <c r="D42" s="3"/>
      <c r="E42" s="3"/>
      <c r="F42" s="3"/>
      <c r="G42" s="3"/>
      <c r="H42" s="6"/>
      <c r="I42" s="4"/>
      <c r="J42" s="6"/>
      <c r="K42" s="24" t="s">
        <v>72</v>
      </c>
      <c r="L42" s="5">
        <v>2000000</v>
      </c>
      <c r="M42" s="5">
        <v>2000000</v>
      </c>
      <c r="N42" s="5">
        <f t="shared" si="5"/>
        <v>0</v>
      </c>
    </row>
    <row r="43" spans="1:14" ht="27" customHeight="1" x14ac:dyDescent="0.3">
      <c r="A43" s="3"/>
      <c r="B43" s="3"/>
      <c r="C43" s="3"/>
      <c r="D43" s="3"/>
      <c r="E43" s="3"/>
      <c r="F43" s="3"/>
      <c r="G43" s="3"/>
      <c r="H43" s="6"/>
      <c r="I43" s="4"/>
      <c r="J43" s="6"/>
      <c r="K43" s="24" t="s">
        <v>73</v>
      </c>
      <c r="L43" s="5">
        <v>3000000</v>
      </c>
      <c r="M43" s="5">
        <v>2922000</v>
      </c>
      <c r="N43" s="5">
        <f t="shared" si="5"/>
        <v>78000</v>
      </c>
    </row>
    <row r="44" spans="1:14" ht="27" customHeight="1" x14ac:dyDescent="0.3">
      <c r="A44" s="3"/>
      <c r="B44" s="3"/>
      <c r="C44" s="3"/>
      <c r="D44" s="3"/>
      <c r="E44" s="3"/>
      <c r="F44" s="3"/>
      <c r="G44" s="3"/>
      <c r="H44" s="21" t="s">
        <v>33</v>
      </c>
      <c r="I44" s="19" t="s">
        <v>41</v>
      </c>
      <c r="J44" s="19"/>
      <c r="K44" s="19"/>
      <c r="L44" s="11">
        <f>SUM(L45:L50)</f>
        <v>74928000</v>
      </c>
      <c r="M44" s="11">
        <f>SUM(M45:M50)</f>
        <v>74928000</v>
      </c>
      <c r="N44" s="11">
        <f>SUM(L44-M44)</f>
        <v>0</v>
      </c>
    </row>
    <row r="45" spans="1:14" ht="27" customHeight="1" x14ac:dyDescent="0.3">
      <c r="A45" s="3"/>
      <c r="B45" s="3"/>
      <c r="C45" s="3"/>
      <c r="D45" s="3"/>
      <c r="E45" s="3"/>
      <c r="F45" s="3"/>
      <c r="G45" s="3"/>
      <c r="H45" s="8" t="s">
        <v>86</v>
      </c>
      <c r="I45" s="20" t="s">
        <v>13</v>
      </c>
      <c r="J45" s="20" t="s">
        <v>14</v>
      </c>
      <c r="K45" s="26" t="s">
        <v>91</v>
      </c>
      <c r="L45" s="5">
        <v>2500000</v>
      </c>
      <c r="M45" s="5">
        <v>2500000</v>
      </c>
      <c r="N45" s="5">
        <f>SUM(L45-M45)</f>
        <v>0</v>
      </c>
    </row>
    <row r="46" spans="1:14" ht="27" customHeight="1" x14ac:dyDescent="0.3">
      <c r="A46" s="3"/>
      <c r="B46" s="3"/>
      <c r="C46" s="3"/>
      <c r="D46" s="3"/>
      <c r="E46" s="3"/>
      <c r="F46" s="3"/>
      <c r="G46" s="3"/>
      <c r="H46" s="32" t="s">
        <v>87</v>
      </c>
      <c r="I46" s="26" t="s">
        <v>13</v>
      </c>
      <c r="J46" s="26" t="s">
        <v>14</v>
      </c>
      <c r="K46" s="26" t="s">
        <v>92</v>
      </c>
      <c r="L46" s="5">
        <v>1400000</v>
      </c>
      <c r="M46" s="5">
        <v>1400000</v>
      </c>
      <c r="N46" s="5">
        <f t="shared" ref="N46:N50" si="7">SUM(L46-M46)</f>
        <v>0</v>
      </c>
    </row>
    <row r="47" spans="1:14" ht="27" customHeight="1" x14ac:dyDescent="0.3">
      <c r="A47" s="3"/>
      <c r="B47" s="3"/>
      <c r="C47" s="3"/>
      <c r="D47" s="3"/>
      <c r="E47" s="3"/>
      <c r="F47" s="3"/>
      <c r="G47" s="3"/>
      <c r="H47" s="32" t="s">
        <v>88</v>
      </c>
      <c r="I47" s="26" t="s">
        <v>13</v>
      </c>
      <c r="J47" s="26" t="s">
        <v>14</v>
      </c>
      <c r="K47" s="26" t="s">
        <v>93</v>
      </c>
      <c r="L47" s="5">
        <v>300000</v>
      </c>
      <c r="M47" s="5">
        <v>300000</v>
      </c>
      <c r="N47" s="5">
        <f t="shared" si="7"/>
        <v>0</v>
      </c>
    </row>
    <row r="48" spans="1:14" ht="27" customHeight="1" x14ac:dyDescent="0.3">
      <c r="A48" s="3"/>
      <c r="B48" s="3"/>
      <c r="C48" s="3"/>
      <c r="D48" s="3"/>
      <c r="E48" s="3"/>
      <c r="F48" s="3"/>
      <c r="G48" s="3"/>
      <c r="H48" s="8" t="s">
        <v>89</v>
      </c>
      <c r="I48" s="20" t="s">
        <v>13</v>
      </c>
      <c r="J48" s="20" t="s">
        <v>14</v>
      </c>
      <c r="K48" s="26" t="s">
        <v>94</v>
      </c>
      <c r="L48" s="5">
        <v>10700000</v>
      </c>
      <c r="M48" s="5">
        <v>10700000</v>
      </c>
      <c r="N48" s="5">
        <f t="shared" si="7"/>
        <v>0</v>
      </c>
    </row>
    <row r="49" spans="1:14" ht="27" customHeight="1" x14ac:dyDescent="0.3">
      <c r="A49" s="3"/>
      <c r="B49" s="3"/>
      <c r="C49" s="3"/>
      <c r="D49" s="3"/>
      <c r="E49" s="3"/>
      <c r="F49" s="3"/>
      <c r="G49" s="3"/>
      <c r="H49" s="34" t="s">
        <v>90</v>
      </c>
      <c r="I49" s="35" t="s">
        <v>13</v>
      </c>
      <c r="J49" s="35" t="s">
        <v>14</v>
      </c>
      <c r="K49" s="35" t="s">
        <v>95</v>
      </c>
      <c r="L49" s="5">
        <v>13200000</v>
      </c>
      <c r="M49" s="5">
        <v>13200000</v>
      </c>
      <c r="N49" s="5">
        <f t="shared" ref="N49" si="8">SUM(L49-M49)</f>
        <v>0</v>
      </c>
    </row>
    <row r="50" spans="1:14" ht="27" customHeight="1" x14ac:dyDescent="0.3">
      <c r="A50" s="3"/>
      <c r="B50" s="3"/>
      <c r="C50" s="3"/>
      <c r="D50" s="3"/>
      <c r="E50" s="3"/>
      <c r="F50" s="3"/>
      <c r="G50" s="3"/>
      <c r="H50" s="8" t="s">
        <v>115</v>
      </c>
      <c r="I50" s="25" t="s">
        <v>13</v>
      </c>
      <c r="J50" s="25" t="s">
        <v>14</v>
      </c>
      <c r="K50" s="26" t="s">
        <v>117</v>
      </c>
      <c r="L50" s="5">
        <v>46828000</v>
      </c>
      <c r="M50" s="5">
        <v>46828000</v>
      </c>
      <c r="N50" s="5">
        <f t="shared" si="7"/>
        <v>0</v>
      </c>
    </row>
    <row r="51" spans="1:14" ht="24" customHeight="1" x14ac:dyDescent="0.3">
      <c r="K51" s="18"/>
    </row>
    <row r="52" spans="1:14" x14ac:dyDescent="0.3">
      <c r="H52" s="18" t="s">
        <v>42</v>
      </c>
      <c r="I52" s="18"/>
      <c r="J52" s="18"/>
      <c r="L52" s="18"/>
      <c r="M52" s="18"/>
      <c r="N52" s="18"/>
    </row>
  </sheetData>
  <mergeCells count="90">
    <mergeCell ref="F29:F30"/>
    <mergeCell ref="G29:G30"/>
    <mergeCell ref="A31:C32"/>
    <mergeCell ref="D31:D32"/>
    <mergeCell ref="E31:E32"/>
    <mergeCell ref="F31:F32"/>
    <mergeCell ref="G31:G32"/>
    <mergeCell ref="A8:C8"/>
    <mergeCell ref="I8:K8"/>
    <mergeCell ref="I24:I27"/>
    <mergeCell ref="D13:D14"/>
    <mergeCell ref="E13:E14"/>
    <mergeCell ref="G11:G12"/>
    <mergeCell ref="G16:G17"/>
    <mergeCell ref="F18:F19"/>
    <mergeCell ref="G18:G19"/>
    <mergeCell ref="J24:J27"/>
    <mergeCell ref="A16:C17"/>
    <mergeCell ref="D16:D17"/>
    <mergeCell ref="E16:E17"/>
    <mergeCell ref="F16:F17"/>
    <mergeCell ref="A27:C28"/>
    <mergeCell ref="G27:G28"/>
    <mergeCell ref="G5:G6"/>
    <mergeCell ref="H5:H6"/>
    <mergeCell ref="I5:I6"/>
    <mergeCell ref="J5:J6"/>
    <mergeCell ref="K5:K6"/>
    <mergeCell ref="A1:G1"/>
    <mergeCell ref="F3:G3"/>
    <mergeCell ref="A7:C7"/>
    <mergeCell ref="L5:L6"/>
    <mergeCell ref="M5:M6"/>
    <mergeCell ref="M3:N3"/>
    <mergeCell ref="H4:N4"/>
    <mergeCell ref="H7:K7"/>
    <mergeCell ref="A2:D2"/>
    <mergeCell ref="A4:G4"/>
    <mergeCell ref="A5:A6"/>
    <mergeCell ref="B5:B6"/>
    <mergeCell ref="C5:C6"/>
    <mergeCell ref="D5:D6"/>
    <mergeCell ref="N5:N6"/>
    <mergeCell ref="E5:E6"/>
    <mergeCell ref="J9:J13"/>
    <mergeCell ref="I9:I13"/>
    <mergeCell ref="I14:I23"/>
    <mergeCell ref="J14:J23"/>
    <mergeCell ref="E11:E12"/>
    <mergeCell ref="F13:F14"/>
    <mergeCell ref="F9:F10"/>
    <mergeCell ref="G9:G10"/>
    <mergeCell ref="H9:H27"/>
    <mergeCell ref="G13:G14"/>
    <mergeCell ref="F11:F12"/>
    <mergeCell ref="E20:E21"/>
    <mergeCell ref="F20:F21"/>
    <mergeCell ref="G20:G21"/>
    <mergeCell ref="E18:E19"/>
    <mergeCell ref="E9:E10"/>
    <mergeCell ref="A20:C21"/>
    <mergeCell ref="D20:D21"/>
    <mergeCell ref="E23:E24"/>
    <mergeCell ref="F23:F24"/>
    <mergeCell ref="A9:C10"/>
    <mergeCell ref="D9:D10"/>
    <mergeCell ref="A23:C24"/>
    <mergeCell ref="D23:D24"/>
    <mergeCell ref="A15:C15"/>
    <mergeCell ref="A13:C14"/>
    <mergeCell ref="A11:C12"/>
    <mergeCell ref="D11:D12"/>
    <mergeCell ref="A18:C19"/>
    <mergeCell ref="D18:D19"/>
    <mergeCell ref="D33:D34"/>
    <mergeCell ref="A33:C34"/>
    <mergeCell ref="G23:G24"/>
    <mergeCell ref="E25:E26"/>
    <mergeCell ref="F25:F26"/>
    <mergeCell ref="F33:F34"/>
    <mergeCell ref="G33:G34"/>
    <mergeCell ref="E33:E34"/>
    <mergeCell ref="D27:D28"/>
    <mergeCell ref="E27:E28"/>
    <mergeCell ref="F27:F28"/>
    <mergeCell ref="D25:D26"/>
    <mergeCell ref="A25:C26"/>
    <mergeCell ref="A29:C30"/>
    <mergeCell ref="D29:D30"/>
    <mergeCell ref="E29:E30"/>
  </mergeCells>
  <phoneticPr fontId="1" type="noConversion"/>
  <pageMargins left="0.25" right="0.25" top="0.75" bottom="0.75" header="0.3" footer="0.3"/>
  <pageSetup paperSize="9" orientation="portrait" r:id="rId1"/>
  <ignoredErrors>
    <ignoredError sqref="F27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2020총괄</vt:lpstr>
      <vt:lpstr>세출</vt:lpstr>
    </vt:vector>
  </TitlesOfParts>
  <Company>Computers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cp:lastPrinted>2021-01-14T08:27:11Z</cp:lastPrinted>
  <dcterms:created xsi:type="dcterms:W3CDTF">2013-06-14T07:57:16Z</dcterms:created>
  <dcterms:modified xsi:type="dcterms:W3CDTF">2021-03-25T08:37:34Z</dcterms:modified>
</cp:coreProperties>
</file>